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พี่ก้อย\UC64\QOF\"/>
    </mc:Choice>
  </mc:AlternateContent>
  <bookViews>
    <workbookView xWindow="-120" yWindow="-120" windowWidth="20730" windowHeight="11160" tabRatio="694" activeTab="2"/>
  </bookViews>
  <sheets>
    <sheet name="งบประมาณ" sheetId="1" r:id="rId1"/>
    <sheet name="น้ำหนัก" sheetId="2" r:id="rId2"/>
    <sheet name="ร่างจัดสรร64" sheetId="6" r:id="rId3"/>
    <sheet name="Sheet1" sheetId="10" r:id="rId4"/>
    <sheet name="เอกชน" sheetId="7" r:id="rId5"/>
    <sheet name="จัดลำดับเอกชน_นนทบุรี" sheetId="8" r:id="rId6"/>
    <sheet name="จัดลำดับเอกชน_ปทุมธานี" sheetId="9" r:id="rId7"/>
  </sheets>
  <externalReferences>
    <externalReference r:id="rId8"/>
  </externalReferences>
  <definedNames>
    <definedName name="_xlnm._FilterDatabase" localSheetId="5" hidden="1">จัดลำดับเอกชน_นนทบุรี!$B$1:$H$1</definedName>
    <definedName name="_xlnm._FilterDatabase" localSheetId="6" hidden="1">จัดลำดับเอกชน_ปทุมธานี!$B$1:$H$1</definedName>
    <definedName name="_xlnm._FilterDatabase" localSheetId="2" hidden="1">ร่างจัดสรร64!$A$8:$BT$153</definedName>
    <definedName name="_xlnm._FilterDatabase" localSheetId="4" hidden="1">เอกชน!$A$1:$H$1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0" l="1"/>
  <c r="G63" i="7" l="1"/>
  <c r="F63" i="7"/>
  <c r="E63" i="7"/>
  <c r="D63" i="7"/>
  <c r="C29" i="2"/>
  <c r="C5" i="2"/>
  <c r="C4" i="2"/>
  <c r="C3" i="2"/>
  <c r="C6" i="2" s="1"/>
  <c r="C31" i="2" l="1"/>
  <c r="D4" i="2"/>
  <c r="D3" i="2"/>
  <c r="D28" i="2" l="1"/>
  <c r="D26" i="2"/>
  <c r="D23" i="2"/>
  <c r="D20" i="2"/>
  <c r="D17" i="2"/>
  <c r="D15" i="2"/>
  <c r="D12" i="2"/>
  <c r="D10" i="2"/>
  <c r="D6" i="2"/>
  <c r="D27" i="2"/>
  <c r="D24" i="2"/>
  <c r="D21" i="2"/>
  <c r="D19" i="2"/>
  <c r="D16" i="2"/>
  <c r="D13" i="2"/>
  <c r="D11" i="2"/>
  <c r="E10" i="2"/>
  <c r="E27" i="2"/>
  <c r="E24" i="2"/>
  <c r="E21" i="2"/>
  <c r="E19" i="2"/>
  <c r="E16" i="2"/>
  <c r="E13" i="2"/>
  <c r="E11" i="2"/>
  <c r="E28" i="2"/>
  <c r="E15" i="2"/>
  <c r="E26" i="2"/>
  <c r="E23" i="2"/>
  <c r="E20" i="2"/>
  <c r="E17" i="2"/>
  <c r="E12" i="2"/>
  <c r="E29" i="2" l="1"/>
  <c r="E30" i="2" s="1"/>
  <c r="D29" i="2"/>
  <c r="D30" i="2" s="1"/>
  <c r="C30" i="2"/>
</calcChain>
</file>

<file path=xl/comments1.xml><?xml version="1.0" encoding="utf-8"?>
<comments xmlns="http://schemas.openxmlformats.org/spreadsheetml/2006/main">
  <authors>
    <author>tc={7CD33E42-75B9-42C5-A03E-CC56A64E29B3}</author>
    <author>tc={AF951B2A-74C2-4DF5-B27C-4F74A5BEDB30}</author>
    <author>tc={78F5359B-2FB4-4B38-BD7A-7822C09C46BE}</author>
  </authors>
  <commentList>
    <comment ref="AW8" authorId="0" shapeId="0">
      <text>
        <r>
          <rPr>
            <sz val="11"/>
            <color theme="1"/>
            <rFont val="Tahoma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ช่องผลงานแต่ละตัวชี้วัด</t>
        </r>
      </text>
    </comment>
    <comment ref="AX8" authorId="1" shapeId="0">
      <text>
        <r>
          <rPr>
            <sz val="11"/>
            <color theme="1"/>
            <rFont val="Tahoma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ช่องคะแนนที่ได้แต่ละตัวชี้วัด</t>
        </r>
      </text>
    </comment>
    <comment ref="AY8" authorId="2" shapeId="0">
      <text>
        <r>
          <rPr>
            <sz val="11"/>
            <color theme="1"/>
            <rFont val="Tahoma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ช่องงบจัดสรร</t>
        </r>
      </text>
    </comment>
  </commentList>
</comments>
</file>

<file path=xl/sharedStrings.xml><?xml version="1.0" encoding="utf-8"?>
<sst xmlns="http://schemas.openxmlformats.org/spreadsheetml/2006/main" count="743" uniqueCount="254">
  <si>
    <t>รหัสกองทุนย่อย</t>
  </si>
  <si>
    <t>กองทุนย่อย</t>
  </si>
  <si>
    <t>กิจกรรมย่อย</t>
  </si>
  <si>
    <t>งบประมาณ 63</t>
  </si>
  <si>
    <t>งบประมาณ 64</t>
  </si>
  <si>
    <t>รหัส</t>
  </si>
  <si>
    <t>สำนัก/เขต
รับผิดชอบ</t>
  </si>
  <si>
    <t>01</t>
  </si>
  <si>
    <t>กองทุนผู้ป่วยนอก</t>
  </si>
  <si>
    <t>งบบริการผู้ป่วยนอกที่จ่ายตามเกณฑ์คุณภาพผลงานบริการ</t>
  </si>
  <si>
    <t>64-01-10-01-03900-01-01</t>
  </si>
  <si>
    <t>สปสช.เขต 4</t>
  </si>
  <si>
    <t>03</t>
  </si>
  <si>
    <t>กองทุนสร้างเสริมสุขภาพและป้องกันโรค</t>
  </si>
  <si>
    <t>งบบริการสร้างเสริมสุขภาพและป้องกันโรค ที่จ่ายตามเกณฑ์คุณภาพผลงานบริการ</t>
  </si>
  <si>
    <t>64-03-09-01-03900-01-01</t>
  </si>
  <si>
    <t>16</t>
  </si>
  <si>
    <t>บริการจ่ายตามเกณฑ์คุณภาพผลงานบริการ</t>
  </si>
  <si>
    <t>บริการที่จ่ายตามเกณฑ์คุณภาพผลงานบริการ</t>
  </si>
  <si>
    <t>64-16-01-01-03900-01-01</t>
  </si>
  <si>
    <t>POP UC</t>
  </si>
  <si>
    <t>งบประมาณ</t>
  </si>
  <si>
    <t>OP</t>
  </si>
  <si>
    <t>PP</t>
  </si>
  <si>
    <t>QOF</t>
  </si>
  <si>
    <t>จัดสรร</t>
  </si>
  <si>
    <t>ลำดับ</t>
  </si>
  <si>
    <t xml:space="preserve"> น้ำหนักตัวชี้วัดกลางและพื้นที่  สปสช. เขต 4 สระบุรี  ปี 2562</t>
  </si>
  <si>
    <t>น้ำหนักปี 64</t>
  </si>
  <si>
    <t>วงเงิน10%</t>
  </si>
  <si>
    <t>วงเงิน90%</t>
  </si>
  <si>
    <t>ตัวชี้วัดที่ 1: ร้อยละของประชากรไทยอายุ 35-74 ปี ได้รับการคัดกรองเบาหวาน โดยการตรวจวัดระดับน้ำตาลในเลือด</t>
  </si>
  <si>
    <t>ตัวชี้วัดที่ 2: ร้อยละของประชากรไทยอายุ 35-74ปี ได้รับการคัดกรองความดันโลหิตสูง</t>
  </si>
  <si>
    <t>ตัวชี้วัดที่ 3: ร้อยละของหญิงมีครรภ์ได้รับการฝากครรภ์ครั้งแรกภายใน 12 สัปดาห์</t>
  </si>
  <si>
    <t>ตัวชี้วัดที่ 4: ร้อยละสะสมความครอบคลุมการตรวจคัดกรองมะเร็งปากมดลูกในสตรีอายุ 30-60 ปี ภายใน 5 ปี</t>
  </si>
  <si>
    <t>ตัวชี้วัดที่5:ร้อยละการใช้ยาปฏิชีวนะอย่างรับผิดชอบในผู้ป่วยนอก</t>
  </si>
  <si>
    <t xml:space="preserve">   5.1 ร้อยละการใช้ยาปฏิชีวนะอย่างรับผิดชอบในผู้ป่วยนอกโรคอุจจาระร่วงเฉียบพลัน (Acute Diarrhea)</t>
  </si>
  <si>
    <t xml:space="preserve">   5.2 ร้อยละการใช้ยาปฏิชีวนะอย่างรับผิดชอบในผู้ป่วยนอกโรคติดเชื้อระบบทางเดินหายใจ (Respiratory Infection)</t>
  </si>
  <si>
    <t>ตัวชี้วัดที่ 6: อัตราการรับไว้รักษาในโรงพยาบาลด้วยกลุ่มโรคที่ควรรักษาแบบผู้ป่วยนอก (ACSC: ambulatory care sensitive condition) ในโรคลมชัก (epilepsy)ปอดอุดกั้นเรื้อรัง (COPD) หืด(asthma) เบาหวาน (Diabetes Mellitus)และความดันโลหิตสูง (Hypertension)</t>
  </si>
  <si>
    <t xml:space="preserve">ตัวชี้วัดที่ 7 อัตราการคลอดและตั้งครรภ์ซ้ำในหญิงอายุ  15-19 ปี </t>
  </si>
  <si>
    <t xml:space="preserve">7.1 อัตราการคลอดในหญิงอายุ 15-19 ปี </t>
  </si>
  <si>
    <t>7.2 อัตราการตั้งครรภ์ซ้ำในหญิงอายุ 15-19 ปี</t>
  </si>
  <si>
    <t>ตัวชี้วัดที่ 8 : ร้อยละของผู้ป่วย DM HT ที่ได้รับการค้นหาและคัดกรองโรคไตเรื้อรัง</t>
  </si>
  <si>
    <t xml:space="preserve">ตัวชี้วัดที่ 9 : อัตราป่วยด้วยโรคไข้เลือดออกที่ลดลง </t>
  </si>
  <si>
    <t>9.1: อัตราป่วยด้วยโรคไข้เลือดออก</t>
  </si>
  <si>
    <t>9.2:อัตราป่วยด้วยโรคไข้เลือดออกที่ลดลง</t>
  </si>
  <si>
    <t>ตัวชี้วัดที่10 : ร้อยละของเด็ก 0-5ปี มีพัฒนาการสมวัย</t>
  </si>
  <si>
    <t>10.1 : ร้อยละของเด็กอายุ 9,18, 30 และ 42 เดือน ที่ได้รับการคัดกรองพัฒนาการเด็ก</t>
  </si>
  <si>
    <t>10.2:ร้อยละของเด็ก 0-5ปี(9,18,30และ42เดือน) ที่ได้รับการตรวจคัดกรองพัฒนาการเด็กพบสงสัยมีพัฒนาการล่าช้า</t>
  </si>
  <si>
    <t>10.3:ร้อยละของเด็ก 0-5 ปี (9,18,30 และ 42 เดือน) ที่มีพัฒนาการสงสัยล่าช้าจากการประเมินพัฒนาการด้วยเครื่องมือ DSPM ครั้งที่ 1 แล้วได้รับการติดตามมาประเมินพัฒนาการด้วยเครื่องมือ DSPM ครั้งที่ 2</t>
  </si>
  <si>
    <t>รวม</t>
  </si>
  <si>
    <t>ค่าคะแนน</t>
  </si>
  <si>
    <t>ต่อหัวปชก.UC</t>
  </si>
  <si>
    <t>งบ 10 %</t>
  </si>
  <si>
    <t>งบ 90 %</t>
  </si>
  <si>
    <t>OP9บาท</t>
  </si>
  <si>
    <t>PP9บาท</t>
  </si>
  <si>
    <t>QOF2บาท</t>
  </si>
  <si>
    <t>จังหวัด</t>
  </si>
  <si>
    <t>หน่วยบริการ</t>
  </si>
  <si>
    <t>DM</t>
  </si>
  <si>
    <t>HT</t>
  </si>
  <si>
    <t>ANC 12 WK</t>
  </si>
  <si>
    <t>PAP</t>
  </si>
  <si>
    <t>5.1(ABT)Acute Diarrhea</t>
  </si>
  <si>
    <t>5.2(ABT)Respiratory Infection</t>
  </si>
  <si>
    <t xml:space="preserve">6.ACSC  </t>
  </si>
  <si>
    <t>7.1 7.1อัตราการคลอดมีชีพในหญิงอายุ 15-19 ปี</t>
  </si>
  <si>
    <t>7.2 อัตราการตั้งครรภ์ซ้ำในหญิงอายุ &lt; 20 ปี</t>
  </si>
  <si>
    <t>8.DM HT ที่ได้รับการคัดกรองโรคไตเรื้อรัง</t>
  </si>
  <si>
    <t>9.1อัตราป่วยด้วยDHF</t>
  </si>
  <si>
    <t>9.2อัตราป่วยDHFลดลง</t>
  </si>
  <si>
    <t>10.1เด็กที่ได้รับการคัดกรองพัฒนาการเด็ก</t>
  </si>
  <si>
    <t>11.2เด็ก 0-5 ปี พบสงสัยมีพัฒนาการล่าช้า</t>
  </si>
  <si>
    <t xml:space="preserve">11.3 ที่มีพัฒนาการล่าช้าจากการประเมินด้วยเครื่องมือDSPMครั้งที่1แล้วได้รับการติดตามประเมินด้วย เครื่องมือDSPMครั้งที่ 2 </t>
  </si>
  <si>
    <t>∑</t>
  </si>
  <si>
    <t>OP 9บาท</t>
  </si>
  <si>
    <t>PP9 บาท</t>
  </si>
  <si>
    <t>QOF 2บาท</t>
  </si>
  <si>
    <t>ปี 2564</t>
  </si>
  <si>
    <t>ปี 2563</t>
  </si>
  <si>
    <t>ผลงาน</t>
  </si>
  <si>
    <t>คะแนนที่ได้</t>
  </si>
  <si>
    <t>งบจัดสรร</t>
  </si>
  <si>
    <t>ผลงาน5.1</t>
  </si>
  <si>
    <t>ผลงาน5.2</t>
  </si>
  <si>
    <t>∑ผลงาน</t>
  </si>
  <si>
    <t>∑คะแนนที่ได้รายข้อ</t>
  </si>
  <si>
    <t>∑งบจัดสรร</t>
  </si>
  <si>
    <t>สัดส่วนผลงาน10%</t>
  </si>
  <si>
    <t>popuc</t>
  </si>
  <si>
    <t>สัดส่วนผลงานรวมและpop</t>
  </si>
  <si>
    <t>POP*ผลรวมคะแนน</t>
  </si>
  <si>
    <t>10%+90%</t>
  </si>
  <si>
    <t>3เท่า</t>
  </si>
  <si>
    <t>3เท่า-(10%+90%)</t>
  </si>
  <si>
    <t>เกลี่ยใหม่หลัง3เท่า</t>
  </si>
  <si>
    <t>จัดสรรจริง</t>
  </si>
  <si>
    <t>รายจังหวัด</t>
  </si>
  <si>
    <t>ส่วนต่าง</t>
  </si>
  <si>
    <t>เอกชน</t>
  </si>
  <si>
    <t>1200 - นนทบุรี</t>
  </si>
  <si>
    <t>10686 - พระนั่งเกล้า</t>
  </si>
  <si>
    <t>10756 - บางกรวย</t>
  </si>
  <si>
    <t>10757 - บางใหญ่</t>
  </si>
  <si>
    <t>10758 - บางบัวทอง</t>
  </si>
  <si>
    <t>10759 - ไทรน้อย</t>
  </si>
  <si>
    <t>10760 - ปากเกร็ด</t>
  </si>
  <si>
    <t>13815 - การแพทย์ปัญญานันทภิกขุ ชลประทาน มหาวิทยาลัยศรีนครินทรวิโรฒ</t>
  </si>
  <si>
    <t>21428 - ดร.แคร์ คลินิกเวชกรรม</t>
  </si>
  <si>
    <t>21429 - มิตรไมตรีคลินิกเวชกรรม(ประชาชื่น)</t>
  </si>
  <si>
    <t>21430 - มิตรไมตรีคลินิกเวชกรรม(ประชานิเวศน์ 3)</t>
  </si>
  <si>
    <t>22604 - มิตรไมตรีคลินิกเวชกรรม (พฤกษา3)</t>
  </si>
  <si>
    <t>22754 - กลางบางขวาง</t>
  </si>
  <si>
    <t>22868 - มิตรไมตรีคลินิกเวชกรรม (ธารทอง)</t>
  </si>
  <si>
    <t>22970 - มิตรไมตรีคลินิกเวชกรรม (เจ้าพระยา)</t>
  </si>
  <si>
    <t>22971 - มิตรไมตรีคลินิกเวชกรรม (ลานทอง)</t>
  </si>
  <si>
    <t>23763 - มิตรไมตรีคลินิกเวชกรรม (บางกรวย)</t>
  </si>
  <si>
    <t>23764 - มิตรไมตรีคลินิกเวชกรรม (ดวงแก้ว)</t>
  </si>
  <si>
    <t>23820 - มิตรไมตรีคลินิกเวชกรรม (กฤษดานคร)</t>
  </si>
  <si>
    <t>23821 - มิตรไมตรีคลินิกเวชกรรม(สนามบินน้ำ)</t>
  </si>
  <si>
    <t>23822 - มิตรไมตรีคลินิกเวชกรรม(ท่าทราย)</t>
  </si>
  <si>
    <t>23836 - สามัคคีคลินิกเวชกรรม</t>
  </si>
  <si>
    <t>23918 - มิตรไมตรีคลินิกเวชกรรม(บางใหญ่ซิตี้)</t>
  </si>
  <si>
    <t>23933 - มิตรไมตรีคลินิกเวชกรรม(พิมลราช)</t>
  </si>
  <si>
    <t>28866 - นครนนทบุรีที่ 6</t>
  </si>
  <si>
    <t>28875 - บางบัวทอง 2</t>
  </si>
  <si>
    <t>41427 - มิตรไมตรีคลินิกเวชกรรม(คลองถนน)</t>
  </si>
  <si>
    <t>41433 - บ้านอบอุ่นคลินิกเวชกรรม(สาขาเรวดี)</t>
  </si>
  <si>
    <t>41434 - บ้านอบอุ่นคลินิกเวชกรรม(สาขาท่าอิฐ)</t>
  </si>
  <si>
    <t>41435 - บ้านอบอุ่นคลินิกเวชกรรม(สาขาปลายบาง)</t>
  </si>
  <si>
    <t>41524 - มิตรไมตรีคลินิกเวชกรรม(วัดพระเงิน)</t>
  </si>
  <si>
    <t>41609 - รักษ์สุขคลินิกเวชกรรม(สาขาสนามบินน้ำ)</t>
  </si>
  <si>
    <t>41610 - มิตรไมตรีคลินิกเวชกรรม(ตลาดพระราม5)</t>
  </si>
  <si>
    <t>41611 - มิตรไมตรีคลินิกเวชกรรม(เมืองทองธานี)</t>
  </si>
  <si>
    <t>41612 - มิตรไมตรีคลินิกเวชกรรม(ปลายบาง)</t>
  </si>
  <si>
    <t>41613 - มิตรไมตรีคลินิกเวชกรรม(งามวงศ์วาน)</t>
  </si>
  <si>
    <t>41614 - มิตรไมตรีคลินิกเวชกรรม(เสาธงหิน)</t>
  </si>
  <si>
    <t>41615 - มิตรไมตรีคลินิกเวชกรรม(บางศรีเมือง)</t>
  </si>
  <si>
    <t>41624 - บ้านอบอุ่นคลินิกเวชกรรม (สาขาบางเขน)</t>
  </si>
  <si>
    <t>41625 - บ้านอบอุ่นคลินิกเวชกรรม(สาขาบางศรีเมือง)</t>
  </si>
  <si>
    <t>41626 - บ้านอบอุ่นคลินิกเวชกรรม( สาขาบางรักพัฒนา)</t>
  </si>
  <si>
    <t>41627 - บ้านอบอุ่นคลินิกเวชกรรม (สาขาบางกรวย-ไทรน้อย)</t>
  </si>
  <si>
    <t>1300 - ปทุมธานี</t>
  </si>
  <si>
    <t>01088 - หลักหก1</t>
  </si>
  <si>
    <t>01130 - เฉลิมพระเกียรติฯ(ลาดสวาย)</t>
  </si>
  <si>
    <t>10687 - ปทุมธานี</t>
  </si>
  <si>
    <t>10761 - คลองหลวง</t>
  </si>
  <si>
    <t>10762 - ธัญบุรี</t>
  </si>
  <si>
    <t>10763 - ประชาธิปัตย์</t>
  </si>
  <si>
    <t>10764 - หนองเสือ</t>
  </si>
  <si>
    <t>10765 - ลาดหลุมแก้ว</t>
  </si>
  <si>
    <t>10766 - ลำลูกกา</t>
  </si>
  <si>
    <t>10767 - สามโคก</t>
  </si>
  <si>
    <t>11802 - ปฐมภูมิและแพทย์แผนไทยประยุกต์คณะแพทยศาสตร์ มหาวิทยาลัยธรรมศาสตร์</t>
  </si>
  <si>
    <t>13778 - ธรรมศาสตร์เฉลิมพระเกียรติ</t>
  </si>
  <si>
    <t>23947 - มิตรไมตรีคลินิกเวชกรรม(สาขาอู่ทอง)</t>
  </si>
  <si>
    <t>23948 - มิตรไมตรีคลินิกเวชกรรม(สาขาคลอง 3)</t>
  </si>
  <si>
    <t>24041 - รักษ์สุขคลินิกเวชกรรม(สาขาไวท์เฮ้าส์)</t>
  </si>
  <si>
    <t>24042 - รักษ์สุขคลินิกเวชกรรม(สาขาคลอง 3)</t>
  </si>
  <si>
    <t>24192 - บ้านอบอุ่น คลินิกเวชกรรม สาขาเมืองเอก</t>
  </si>
  <si>
    <t>24698 - คาเมราตาคลินิกเวชกรรมสาขาเมืองเอก</t>
  </si>
  <si>
    <t>24707 - รักษ์สุขคลินิกเวชกรรม (สาขาคลอง 6)</t>
  </si>
  <si>
    <t>24924 - มิตรไมตรีคลินิกเวชกรรม(เสมาฟ้าคราม)</t>
  </si>
  <si>
    <t>24925 - มิตรไมตรีคลินิกเวชกรรม(ไทยสมบูรณ์)</t>
  </si>
  <si>
    <t>28012 - มิตรไมตรีคลินิกเวชกรรม(คลองหนึ่ง)</t>
  </si>
  <si>
    <t>28013 - รักษ์สุขคลินิกเวชกรรม(สาขาฟ้าคราม)</t>
  </si>
  <si>
    <t>31157 - มิตรไมตรี คลินิกเวชกรรม(สาขานวนคร)</t>
  </si>
  <si>
    <t>31158 - มิตรไมตรีคลินิกเวชกรรม(สาขาเทพกุญชร)</t>
  </si>
  <si>
    <t>31161 - รักษ์สุขคลินิกเวชกรรม(สาขาคลอง 8)</t>
  </si>
  <si>
    <t>33160 - นพเวชคลินิกเวชกรรม สาขาคลอง 4 ลำลูกกา</t>
  </si>
  <si>
    <t>40855 - มิตรไมตรีคลินิกเวชกรรม (สาขาลาดสวาย)</t>
  </si>
  <si>
    <t>40964 - บ้านอบอุ่น คลินิกเวชกรรม สาขาคลองหก</t>
  </si>
  <si>
    <t>40965 - บ้านอบอุ่น คลินิกเวชกรรม สาขาสะพานแดง</t>
  </si>
  <si>
    <t>41317 - รักษ์สุขคลินิกเวชกรรม(สาขาคลอง2)</t>
  </si>
  <si>
    <t>41319 - บ้านอบอุ่น คลินิกเวชกรรม สาขาบางพูน</t>
  </si>
  <si>
    <t>41320 - บ้านอบอุ่น คลินิกเวชกรรม สาขาบางคูวัด</t>
  </si>
  <si>
    <t>41321 - บ้านอบอุ่น คลินิกเวชกรรม สาขาคลองสาม</t>
  </si>
  <si>
    <t>41330 - มิตรไมตรีคลินิกเวชกรรม(ไอยรา)</t>
  </si>
  <si>
    <t>41332 - มิตรไมตรีคลินิกเวชกรรม(ซอยคุณพระ)</t>
  </si>
  <si>
    <t>41392 - คลินิกเวชกรรม มหาวิทยาลัยรังสิต</t>
  </si>
  <si>
    <t>41425 - มิตรไมตรีคลินิกเวชกรรม(บึงคำพร้อย)</t>
  </si>
  <si>
    <t>41439 - บ้านอบอุ่น คลินิกเวชกรรม สาขาลาดสวาย</t>
  </si>
  <si>
    <t>41604 - มิตรไมตรีคลินิกเวชกรรม(สาขาคลอง6)</t>
  </si>
  <si>
    <t>41605 - มิตรไมตรีคลินิกเวชกรรม(สาขาคลอง8)</t>
  </si>
  <si>
    <t>1400 - พระนครศรีอยุธยา</t>
  </si>
  <si>
    <t>10660 - พระนครศรีอยุธยา</t>
  </si>
  <si>
    <t>10688 - เสนา</t>
  </si>
  <si>
    <t>10768 - ท่าเรือ</t>
  </si>
  <si>
    <t>10769 - สมเด็จพระสังฆราชเจ้า กรมหลวงชินวราลงกรณ (วาสนมหาเถร)</t>
  </si>
  <si>
    <t>10770 - บางไทร</t>
  </si>
  <si>
    <t>10771 - บางบาล</t>
  </si>
  <si>
    <t>10772 - บางปะอิน</t>
  </si>
  <si>
    <t>10773 - บางปะหัน</t>
  </si>
  <si>
    <t>10774 - ผักไห่</t>
  </si>
  <si>
    <t>10775 - ภาชี</t>
  </si>
  <si>
    <t>10776 - ลาดบัวหลวง</t>
  </si>
  <si>
    <t>10777 - วังน้อย</t>
  </si>
  <si>
    <t>10778 - บางซ้าย</t>
  </si>
  <si>
    <t>10779 - อุทัย</t>
  </si>
  <si>
    <t>10780 - มหาราช</t>
  </si>
  <si>
    <t>10781 - บ้านแพรก</t>
  </si>
  <si>
    <t>1500 - อ่างทอง</t>
  </si>
  <si>
    <t>10689 - อ่างทอง</t>
  </si>
  <si>
    <t>10782 - ไชโย</t>
  </si>
  <si>
    <t>10784 - ป่าโมก</t>
  </si>
  <si>
    <t>10785 - โพธิ์ทอง</t>
  </si>
  <si>
    <t>10786 - แสวงหา</t>
  </si>
  <si>
    <t>10787 - วิเศษชัยชาญ</t>
  </si>
  <si>
    <t>10788 - สามโก้</t>
  </si>
  <si>
    <t>1600 - ลพบุรี</t>
  </si>
  <si>
    <t>10690 - พระนารายณ์มหาราช</t>
  </si>
  <si>
    <t>10691 - บ้านหมี่</t>
  </si>
  <si>
    <t>10789 - พัฒนานิคม</t>
  </si>
  <si>
    <t>10790 - โคกสำโรง</t>
  </si>
  <si>
    <t>10791 - ชัยบาดาล</t>
  </si>
  <si>
    <t>10792 - ท่าวุ้ง</t>
  </si>
  <si>
    <t>10793 - ท่าหลวง</t>
  </si>
  <si>
    <t>10794 - สระโบสถ์</t>
  </si>
  <si>
    <t>10795 - โคกเจริญ</t>
  </si>
  <si>
    <t>10796 - ลำสนธิ</t>
  </si>
  <si>
    <t>10797 - หนองม่วง</t>
  </si>
  <si>
    <t>11484 - อานันทมหิดล ลพบุรี</t>
  </si>
  <si>
    <t>14928 - กองบิน 2</t>
  </si>
  <si>
    <t>1700 - สิงห์บุรี</t>
  </si>
  <si>
    <t>10692 - สิงห์บุรี</t>
  </si>
  <si>
    <t>10693 - อินทร์บุรี</t>
  </si>
  <si>
    <t>10798 - บางระจัน</t>
  </si>
  <si>
    <t>10799 - ค่ายบางระจัน</t>
  </si>
  <si>
    <t>10800 - พรหมบุรี</t>
  </si>
  <si>
    <t>10801 - ท่าช้าง</t>
  </si>
  <si>
    <t>1900 - สระบุรี</t>
  </si>
  <si>
    <t>10661 - สระบุรี</t>
  </si>
  <si>
    <t>10695 - พระพุทธบาท</t>
  </si>
  <si>
    <t>10807 - แก่งคอย</t>
  </si>
  <si>
    <t>10808 - หนองแค</t>
  </si>
  <si>
    <t>10809 - วิหารแดง</t>
  </si>
  <si>
    <t>10810 - หนองแซง</t>
  </si>
  <si>
    <t>10811 - บ้านหมอ</t>
  </si>
  <si>
    <t>10812 - ดอนพุด</t>
  </si>
  <si>
    <t>10813 - หนองโดน</t>
  </si>
  <si>
    <t>10814 - เสาไห้เฉลิมพระเกียรติ80พรรษา</t>
  </si>
  <si>
    <t>10815 - มวกเหล็ก</t>
  </si>
  <si>
    <t>10816 - วังม่วงสัทธรรม</t>
  </si>
  <si>
    <t>11485 - อดิศร</t>
  </si>
  <si>
    <t>2600 - นครนายก</t>
  </si>
  <si>
    <t>10698 - นครนายก</t>
  </si>
  <si>
    <t>10863 - ปากพลี</t>
  </si>
  <si>
    <t>10864 - บ้านนา</t>
  </si>
  <si>
    <t>10865 - องครักษ์</t>
  </si>
  <si>
    <t>11491 - รร.นายร้อยพระจุลจอมเกล้า</t>
  </si>
  <si>
    <t>14904 - ศูนย์การแพทย์สมเด็จพระเทพรัตนราชสุดาฯ</t>
  </si>
  <si>
    <t>Total</t>
  </si>
  <si>
    <t>popuc เกลี่ย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</si>
</sst>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(* #,##0.00_);_(* \(#,##0.00\);_(* &quot;-&quot;??_);_(@_)"/>
    <numFmt numFmtId="188" formatCode="#,##0.00_ ;[Red]\-#,##0.00\ "/>
    <numFmt numFmtId="189" formatCode="_-* #,##0_-;\-* #,##0_-;_-* &quot;-&quot;??_-;_-@_-"/>
    <numFmt numFmtId="190" formatCode="#,##0.00_ ;\-#,##0.00\ "/>
  </numFmts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theme="1"/>
      <name val="Tahoma"/>
      <family val="2"/>
    </font>
    <font>
      <b/>
      <sz val="11"/>
      <color rgb="FF000000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7"/>
      <color theme="1"/>
      <name val="Tahoma"/>
      <family val="2"/>
    </font>
    <font>
      <b/>
      <sz val="10"/>
      <color theme="1"/>
      <name val="Tahoma"/>
      <family val="2"/>
    </font>
    <font>
      <sz val="7"/>
      <color theme="1"/>
      <name val="Tahoma"/>
      <family val="2"/>
    </font>
    <font>
      <sz val="7"/>
      <color rgb="FF0000FF"/>
      <name val="Tahoma"/>
      <family val="2"/>
    </font>
    <font>
      <b/>
      <sz val="7"/>
      <name val="Tahoma"/>
      <family val="2"/>
    </font>
    <font>
      <b/>
      <sz val="7"/>
      <color rgb="FFFF0000"/>
      <name val="Tahoma"/>
      <family val="2"/>
    </font>
    <font>
      <b/>
      <sz val="7"/>
      <color rgb="FF0000FF"/>
      <name val="Tahoma"/>
      <family val="2"/>
    </font>
    <font>
      <sz val="8"/>
      <color theme="1"/>
      <name val="Tahoma"/>
      <family val="2"/>
    </font>
    <font>
      <sz val="7"/>
      <color rgb="FFFF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FF0000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FF0000"/>
      </bottom>
      <diagonal/>
    </border>
    <border>
      <left style="thin">
        <color theme="0" tint="-0.34998626667073579"/>
      </left>
      <right style="medium">
        <color rgb="FFFF0000"/>
      </right>
      <top style="thin">
        <color theme="0" tint="-0.34998626667073579"/>
      </top>
      <bottom style="medium">
        <color rgb="FFFF0000"/>
      </bottom>
      <diagonal/>
    </border>
    <border>
      <left style="medium">
        <color rgb="FFFF0000"/>
      </left>
      <right style="thin">
        <color theme="0" tint="-0.34998626667073579"/>
      </right>
      <top style="medium">
        <color rgb="FFFF0000"/>
      </top>
      <bottom style="thin">
        <color theme="0" tint="-0.34998626667073579"/>
      </bottom>
      <diagonal/>
    </border>
    <border>
      <left style="medium">
        <color rgb="FFFF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0000"/>
      </left>
      <right style="thin">
        <color theme="0" tint="-0.34998626667073579"/>
      </right>
      <top style="thin">
        <color theme="0" tint="-0.34998626667073579"/>
      </top>
      <bottom style="medium">
        <color rgb="FFFF0000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1">
    <xf numFmtId="0" fontId="0" fillId="0" borderId="0" xfId="0"/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188" fontId="3" fillId="2" borderId="2" xfId="2" applyNumberFormat="1" applyFont="1" applyFill="1" applyBorder="1" applyAlignment="1">
      <alignment horizontal="center" vertical="center" wrapText="1"/>
    </xf>
    <xf numFmtId="188" fontId="3" fillId="3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2" applyNumberFormat="1" applyFont="1" applyBorder="1" applyAlignment="1">
      <alignment horizontal="left" vertical="top" wrapText="1"/>
    </xf>
    <xf numFmtId="49" fontId="5" fillId="4" borderId="1" xfId="2" applyNumberFormat="1" applyFont="1" applyFill="1" applyBorder="1" applyAlignment="1">
      <alignment horizontal="left" vertical="top" wrapText="1"/>
    </xf>
    <xf numFmtId="188" fontId="5" fillId="4" borderId="1" xfId="2" applyNumberFormat="1" applyFont="1" applyFill="1" applyBorder="1" applyAlignment="1">
      <alignment horizontal="right" vertical="top" wrapText="1"/>
    </xf>
    <xf numFmtId="188" fontId="4" fillId="5" borderId="1" xfId="2" applyNumberFormat="1" applyFont="1" applyFill="1" applyBorder="1" applyAlignment="1">
      <alignment horizontal="right" vertical="top" wrapText="1"/>
    </xf>
    <xf numFmtId="0" fontId="5" fillId="4" borderId="1" xfId="2" applyFont="1" applyFill="1" applyBorder="1" applyAlignment="1">
      <alignment horizontal="right" vertical="top" wrapText="1"/>
    </xf>
    <xf numFmtId="49" fontId="5" fillId="0" borderId="1" xfId="2" applyNumberFormat="1" applyFont="1" applyBorder="1" applyAlignment="1">
      <alignment horizontal="left" vertical="top" wrapText="1"/>
    </xf>
    <xf numFmtId="49" fontId="5" fillId="0" borderId="5" xfId="2" applyNumberFormat="1" applyFont="1" applyBorder="1" applyAlignment="1">
      <alignment horizontal="left" vertical="top" wrapText="1"/>
    </xf>
    <xf numFmtId="49" fontId="4" fillId="0" borderId="0" xfId="2" applyNumberFormat="1" applyFont="1" applyAlignment="1">
      <alignment vertical="top"/>
    </xf>
    <xf numFmtId="188" fontId="4" fillId="0" borderId="0" xfId="2" applyNumberFormat="1" applyFont="1" applyAlignment="1">
      <alignment horizontal="right" vertical="top"/>
    </xf>
    <xf numFmtId="188" fontId="4" fillId="6" borderId="0" xfId="2" applyNumberFormat="1" applyFont="1" applyFill="1" applyAlignment="1">
      <alignment horizontal="right" vertical="top"/>
    </xf>
    <xf numFmtId="0" fontId="4" fillId="0" borderId="0" xfId="2" applyFont="1" applyAlignment="1">
      <alignment horizontal="right" vertical="top"/>
    </xf>
    <xf numFmtId="0" fontId="6" fillId="0" borderId="0" xfId="2" applyFont="1"/>
    <xf numFmtId="0" fontId="6" fillId="0" borderId="0" xfId="2" applyFont="1" applyAlignment="1">
      <alignment horizontal="right"/>
    </xf>
    <xf numFmtId="189" fontId="6" fillId="0" borderId="0" xfId="3" applyNumberFormat="1" applyFont="1"/>
    <xf numFmtId="189" fontId="6" fillId="0" borderId="0" xfId="1" applyNumberFormat="1" applyFont="1"/>
    <xf numFmtId="189" fontId="7" fillId="0" borderId="0" xfId="3" applyNumberFormat="1" applyFont="1" applyAlignment="1">
      <alignment horizontal="center"/>
    </xf>
    <xf numFmtId="43" fontId="6" fillId="0" borderId="0" xfId="3" applyFont="1"/>
    <xf numFmtId="9" fontId="6" fillId="0" borderId="0" xfId="2" applyNumberFormat="1" applyFont="1"/>
    <xf numFmtId="43" fontId="6" fillId="0" borderId="1" xfId="3" applyFont="1" applyBorder="1" applyAlignment="1">
      <alignment vertical="top"/>
    </xf>
    <xf numFmtId="43" fontId="7" fillId="0" borderId="0" xfId="2" applyNumberFormat="1" applyFont="1"/>
    <xf numFmtId="0" fontId="8" fillId="0" borderId="0" xfId="2" applyFont="1" applyAlignment="1">
      <alignment horizontal="right" vertical="top" wrapText="1" readingOrder="1"/>
    </xf>
    <xf numFmtId="43" fontId="7" fillId="0" borderId="0" xfId="3" applyFont="1"/>
    <xf numFmtId="0" fontId="7" fillId="0" borderId="0" xfId="2" applyFont="1"/>
    <xf numFmtId="0" fontId="9" fillId="4" borderId="1" xfId="2" applyFont="1" applyFill="1" applyBorder="1" applyAlignment="1">
      <alignment horizontal="center" vertical="top" wrapText="1" readingOrder="1"/>
    </xf>
    <xf numFmtId="0" fontId="9" fillId="4" borderId="1" xfId="2" applyFont="1" applyFill="1" applyBorder="1" applyAlignment="1">
      <alignment vertical="top" wrapText="1" readingOrder="1"/>
    </xf>
    <xf numFmtId="0" fontId="9" fillId="4" borderId="1" xfId="2" applyFont="1" applyFill="1" applyBorder="1" applyAlignment="1">
      <alignment horizontal="left" vertical="top" wrapText="1" readingOrder="1"/>
    </xf>
    <xf numFmtId="0" fontId="10" fillId="4" borderId="1" xfId="2" applyFont="1" applyFill="1" applyBorder="1" applyAlignment="1">
      <alignment horizontal="center" vertical="top" wrapText="1" readingOrder="1"/>
    </xf>
    <xf numFmtId="0" fontId="9" fillId="0" borderId="1" xfId="2" applyFont="1" applyBorder="1" applyAlignment="1">
      <alignment horizontal="center" vertical="top" wrapText="1" readingOrder="1"/>
    </xf>
    <xf numFmtId="0" fontId="9" fillId="0" borderId="1" xfId="2" applyFont="1" applyBorder="1" applyAlignment="1">
      <alignment vertical="center" wrapText="1" readingOrder="1"/>
    </xf>
    <xf numFmtId="0" fontId="9" fillId="0" borderId="1" xfId="2" applyFont="1" applyBorder="1" applyAlignment="1">
      <alignment horizontal="left" vertical="center" wrapText="1" readingOrder="1"/>
    </xf>
    <xf numFmtId="0" fontId="10" fillId="0" borderId="1" xfId="2" applyFont="1" applyBorder="1" applyAlignment="1">
      <alignment horizontal="center" vertical="top" wrapText="1" readingOrder="1"/>
    </xf>
    <xf numFmtId="0" fontId="9" fillId="0" borderId="1" xfId="2" applyFont="1" applyBorder="1" applyAlignment="1">
      <alignment horizontal="left" vertical="top" wrapText="1" readingOrder="1"/>
    </xf>
    <xf numFmtId="0" fontId="9" fillId="0" borderId="1" xfId="2" applyFont="1" applyBorder="1" applyAlignment="1">
      <alignment vertical="top" wrapText="1" readingOrder="1"/>
    </xf>
    <xf numFmtId="0" fontId="10" fillId="0" borderId="1" xfId="2" applyFont="1" applyBorder="1" applyAlignment="1">
      <alignment vertical="top" wrapText="1"/>
    </xf>
    <xf numFmtId="0" fontId="9" fillId="0" borderId="1" xfId="2" applyFont="1" applyBorder="1" applyAlignment="1">
      <alignment horizontal="center" vertical="center" wrapText="1" readingOrder="1"/>
    </xf>
    <xf numFmtId="0" fontId="11" fillId="0" borderId="0" xfId="4" applyFont="1"/>
    <xf numFmtId="0" fontId="12" fillId="0" borderId="0" xfId="4" applyFont="1"/>
    <xf numFmtId="2" fontId="11" fillId="0" borderId="6" xfId="4" applyNumberFormat="1" applyFont="1" applyBorder="1" applyAlignment="1">
      <alignment horizontal="center"/>
    </xf>
    <xf numFmtId="0" fontId="11" fillId="0" borderId="7" xfId="4" applyFont="1" applyBorder="1" applyAlignment="1">
      <alignment horizontal="center"/>
    </xf>
    <xf numFmtId="0" fontId="11" fillId="0" borderId="8" xfId="4" applyFont="1" applyBorder="1" applyAlignment="1">
      <alignment horizontal="center"/>
    </xf>
    <xf numFmtId="1" fontId="11" fillId="0" borderId="7" xfId="4" applyNumberFormat="1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1" fillId="0" borderId="0" xfId="4" applyFont="1" applyAlignment="1">
      <alignment horizontal="right"/>
    </xf>
    <xf numFmtId="0" fontId="13" fillId="0" borderId="0" xfId="4" applyFont="1"/>
    <xf numFmtId="0" fontId="2" fillId="0" borderId="0" xfId="4"/>
    <xf numFmtId="1" fontId="13" fillId="0" borderId="9" xfId="4" applyNumberFormat="1" applyFont="1" applyBorder="1" applyAlignment="1">
      <alignment horizontal="center"/>
    </xf>
    <xf numFmtId="2" fontId="13" fillId="0" borderId="0" xfId="4" applyNumberFormat="1" applyFont="1" applyAlignment="1">
      <alignment horizontal="center"/>
    </xf>
    <xf numFmtId="43" fontId="13" fillId="0" borderId="10" xfId="5" applyFont="1" applyBorder="1" applyAlignment="1">
      <alignment horizontal="center"/>
    </xf>
    <xf numFmtId="43" fontId="13" fillId="0" borderId="10" xfId="5" applyFont="1" applyFill="1" applyBorder="1" applyAlignment="1">
      <alignment horizontal="center"/>
    </xf>
    <xf numFmtId="0" fontId="13" fillId="0" borderId="0" xfId="4" applyFont="1" applyAlignment="1">
      <alignment horizontal="center"/>
    </xf>
    <xf numFmtId="43" fontId="13" fillId="0" borderId="10" xfId="5" applyFont="1" applyBorder="1"/>
    <xf numFmtId="43" fontId="13" fillId="0" borderId="0" xfId="5" applyFont="1" applyBorder="1"/>
    <xf numFmtId="0" fontId="13" fillId="0" borderId="1" xfId="4" applyFont="1" applyBorder="1"/>
    <xf numFmtId="43" fontId="13" fillId="0" borderId="1" xfId="5" applyFont="1" applyBorder="1"/>
    <xf numFmtId="43" fontId="13" fillId="0" borderId="0" xfId="5" applyFont="1"/>
    <xf numFmtId="43" fontId="14" fillId="0" borderId="0" xfId="5" applyFont="1"/>
    <xf numFmtId="0" fontId="13" fillId="0" borderId="0" xfId="4" applyFont="1" applyAlignment="1">
      <alignment horizontal="right"/>
    </xf>
    <xf numFmtId="2" fontId="13" fillId="0" borderId="9" xfId="4" applyNumberFormat="1" applyFont="1" applyBorder="1"/>
    <xf numFmtId="0" fontId="13" fillId="0" borderId="10" xfId="4" applyFont="1" applyBorder="1"/>
    <xf numFmtId="0" fontId="13" fillId="0" borderId="9" xfId="4" applyFont="1" applyBorder="1"/>
    <xf numFmtId="1" fontId="13" fillId="0" borderId="0" xfId="4" applyNumberFormat="1" applyFont="1" applyAlignment="1">
      <alignment horizontal="center"/>
    </xf>
    <xf numFmtId="187" fontId="13" fillId="0" borderId="10" xfId="4" applyNumberFormat="1" applyFont="1" applyBorder="1"/>
    <xf numFmtId="43" fontId="13" fillId="5" borderId="1" xfId="4" applyNumberFormat="1" applyFont="1" applyFill="1" applyBorder="1"/>
    <xf numFmtId="9" fontId="13" fillId="0" borderId="0" xfId="4" applyNumberFormat="1" applyFont="1" applyAlignment="1">
      <alignment horizontal="center"/>
    </xf>
    <xf numFmtId="2" fontId="11" fillId="0" borderId="9" xfId="4" applyNumberFormat="1" applyFont="1" applyBorder="1"/>
    <xf numFmtId="190" fontId="11" fillId="0" borderId="10" xfId="4" applyNumberFormat="1" applyFont="1" applyBorder="1"/>
    <xf numFmtId="0" fontId="11" fillId="0" borderId="9" xfId="4" applyFont="1" applyBorder="1"/>
    <xf numFmtId="1" fontId="11" fillId="0" borderId="0" xfId="4" applyNumberFormat="1" applyFont="1" applyAlignment="1">
      <alignment horizontal="center"/>
    </xf>
    <xf numFmtId="39" fontId="11" fillId="0" borderId="10" xfId="4" applyNumberFormat="1" applyFont="1" applyBorder="1"/>
    <xf numFmtId="190" fontId="11" fillId="0" borderId="9" xfId="4" applyNumberFormat="1" applyFont="1" applyBorder="1"/>
    <xf numFmtId="190" fontId="11" fillId="0" borderId="0" xfId="4" applyNumberFormat="1" applyFont="1"/>
    <xf numFmtId="190" fontId="15" fillId="0" borderId="10" xfId="4" applyNumberFormat="1" applyFont="1" applyBorder="1"/>
    <xf numFmtId="43" fontId="16" fillId="0" borderId="0" xfId="4" applyNumberFormat="1" applyFont="1"/>
    <xf numFmtId="189" fontId="16" fillId="0" borderId="0" xfId="4" applyNumberFormat="1" applyFont="1"/>
    <xf numFmtId="43" fontId="17" fillId="0" borderId="0" xfId="4" applyNumberFormat="1" applyFont="1"/>
    <xf numFmtId="43" fontId="13" fillId="0" borderId="0" xfId="4" applyNumberFormat="1" applyFont="1"/>
    <xf numFmtId="4" fontId="11" fillId="0" borderId="11" xfId="5" applyNumberFormat="1" applyFont="1" applyBorder="1" applyAlignment="1">
      <alignment horizontal="center" vertical="center"/>
    </xf>
    <xf numFmtId="4" fontId="11" fillId="0" borderId="11" xfId="4" applyNumberFormat="1" applyFont="1" applyBorder="1" applyAlignment="1">
      <alignment horizontal="center" vertical="center"/>
    </xf>
    <xf numFmtId="4" fontId="11" fillId="0" borderId="11" xfId="4" applyNumberFormat="1" applyFont="1" applyBorder="1" applyAlignment="1">
      <alignment horizontal="right" vertical="center"/>
    </xf>
    <xf numFmtId="4" fontId="11" fillId="0" borderId="11" xfId="4" applyNumberFormat="1" applyFont="1" applyBorder="1" applyAlignment="1">
      <alignment vertical="center"/>
    </xf>
    <xf numFmtId="4" fontId="11" fillId="0" borderId="0" xfId="4" applyNumberFormat="1" applyFont="1" applyAlignment="1">
      <alignment vertical="center"/>
    </xf>
    <xf numFmtId="2" fontId="11" fillId="0" borderId="11" xfId="5" applyNumberFormat="1" applyFont="1" applyBorder="1" applyAlignment="1">
      <alignment horizontal="center"/>
    </xf>
    <xf numFmtId="1" fontId="11" fillId="0" borderId="11" xfId="4" applyNumberFormat="1" applyFont="1" applyBorder="1" applyAlignment="1">
      <alignment horizontal="center"/>
    </xf>
    <xf numFmtId="2" fontId="11" fillId="0" borderId="11" xfId="4" applyNumberFormat="1" applyFont="1" applyBorder="1" applyAlignment="1">
      <alignment horizontal="center"/>
    </xf>
    <xf numFmtId="2" fontId="11" fillId="6" borderId="11" xfId="4" applyNumberFormat="1" applyFont="1" applyFill="1" applyBorder="1" applyAlignment="1">
      <alignment horizontal="center"/>
    </xf>
    <xf numFmtId="2" fontId="11" fillId="3" borderId="11" xfId="4" applyNumberFormat="1" applyFont="1" applyFill="1" applyBorder="1" applyAlignment="1">
      <alignment horizontal="center"/>
    </xf>
    <xf numFmtId="0" fontId="18" fillId="8" borderId="11" xfId="0" applyFont="1" applyFill="1" applyBorder="1" applyAlignment="1">
      <alignment horizontal="left" vertical="top"/>
    </xf>
    <xf numFmtId="2" fontId="13" fillId="8" borderId="11" xfId="5" applyNumberFormat="1" applyFont="1" applyFill="1" applyBorder="1" applyAlignment="1">
      <alignment horizontal="center"/>
    </xf>
    <xf numFmtId="1" fontId="13" fillId="8" borderId="11" xfId="4" applyNumberFormat="1" applyFont="1" applyFill="1" applyBorder="1" applyAlignment="1">
      <alignment horizontal="center"/>
    </xf>
    <xf numFmtId="4" fontId="13" fillId="8" borderId="11" xfId="5" applyNumberFormat="1" applyFont="1" applyFill="1" applyBorder="1" applyAlignment="1">
      <alignment horizontal="right"/>
    </xf>
    <xf numFmtId="1" fontId="13" fillId="8" borderId="11" xfId="5" applyNumberFormat="1" applyFont="1" applyFill="1" applyBorder="1" applyAlignment="1">
      <alignment horizontal="center"/>
    </xf>
    <xf numFmtId="2" fontId="13" fillId="8" borderId="11" xfId="5" applyNumberFormat="1" applyFont="1" applyFill="1" applyBorder="1" applyAlignment="1">
      <alignment horizontal="center" vertical="center"/>
    </xf>
    <xf numFmtId="1" fontId="13" fillId="8" borderId="11" xfId="5" applyNumberFormat="1" applyFont="1" applyFill="1" applyBorder="1" applyAlignment="1">
      <alignment horizontal="center" vertical="center"/>
    </xf>
    <xf numFmtId="4" fontId="13" fillId="8" borderId="11" xfId="5" applyNumberFormat="1" applyFont="1" applyFill="1" applyBorder="1" applyAlignment="1">
      <alignment horizontal="right" vertical="center"/>
    </xf>
    <xf numFmtId="2" fontId="13" fillId="8" borderId="11" xfId="5" applyNumberFormat="1" applyFont="1" applyFill="1" applyBorder="1" applyAlignment="1">
      <alignment horizontal="right"/>
    </xf>
    <xf numFmtId="4" fontId="13" fillId="8" borderId="11" xfId="5" applyNumberFormat="1" applyFont="1" applyFill="1" applyBorder="1" applyAlignment="1">
      <alignment horizontal="center"/>
    </xf>
    <xf numFmtId="4" fontId="13" fillId="8" borderId="11" xfId="4" applyNumberFormat="1" applyFont="1" applyFill="1" applyBorder="1" applyAlignment="1">
      <alignment horizontal="center"/>
    </xf>
    <xf numFmtId="4" fontId="13" fillId="8" borderId="11" xfId="4" applyNumberFormat="1" applyFont="1" applyFill="1" applyBorder="1" applyAlignment="1">
      <alignment horizontal="right"/>
    </xf>
    <xf numFmtId="4" fontId="13" fillId="8" borderId="11" xfId="4" applyNumberFormat="1" applyFont="1" applyFill="1" applyBorder="1"/>
    <xf numFmtId="4" fontId="13" fillId="8" borderId="11" xfId="5" applyNumberFormat="1" applyFont="1" applyFill="1" applyBorder="1"/>
    <xf numFmtId="0" fontId="13" fillId="8" borderId="0" xfId="4" applyFont="1" applyFill="1"/>
    <xf numFmtId="4" fontId="13" fillId="8" borderId="0" xfId="4" applyNumberFormat="1" applyFont="1" applyFill="1"/>
    <xf numFmtId="4" fontId="13" fillId="8" borderId="0" xfId="5" applyNumberFormat="1" applyFont="1" applyFill="1"/>
    <xf numFmtId="4" fontId="13" fillId="8" borderId="12" xfId="5" applyNumberFormat="1" applyFont="1" applyFill="1" applyBorder="1" applyAlignment="1">
      <alignment horizontal="right"/>
    </xf>
    <xf numFmtId="2" fontId="13" fillId="8" borderId="12" xfId="5" applyNumberFormat="1" applyFont="1" applyFill="1" applyBorder="1" applyAlignment="1">
      <alignment horizontal="center" vertical="center"/>
    </xf>
    <xf numFmtId="1" fontId="13" fillId="8" borderId="12" xfId="5" applyNumberFormat="1" applyFont="1" applyFill="1" applyBorder="1" applyAlignment="1">
      <alignment horizontal="center" vertical="center"/>
    </xf>
    <xf numFmtId="4" fontId="13" fillId="8" borderId="12" xfId="5" applyNumberFormat="1" applyFont="1" applyFill="1" applyBorder="1" applyAlignment="1">
      <alignment horizontal="right" vertical="center"/>
    </xf>
    <xf numFmtId="2" fontId="13" fillId="8" borderId="12" xfId="5" applyNumberFormat="1" applyFont="1" applyFill="1" applyBorder="1" applyAlignment="1">
      <alignment horizontal="center"/>
    </xf>
    <xf numFmtId="1" fontId="13" fillId="8" borderId="12" xfId="4" applyNumberFormat="1" applyFont="1" applyFill="1" applyBorder="1" applyAlignment="1">
      <alignment horizontal="center"/>
    </xf>
    <xf numFmtId="2" fontId="13" fillId="8" borderId="12" xfId="5" applyNumberFormat="1" applyFont="1" applyFill="1" applyBorder="1" applyAlignment="1">
      <alignment horizontal="right"/>
    </xf>
    <xf numFmtId="1" fontId="13" fillId="8" borderId="12" xfId="5" applyNumberFormat="1" applyFont="1" applyFill="1" applyBorder="1" applyAlignment="1">
      <alignment horizontal="center"/>
    </xf>
    <xf numFmtId="0" fontId="18" fillId="9" borderId="11" xfId="0" applyFont="1" applyFill="1" applyBorder="1" applyAlignment="1">
      <alignment horizontal="left" vertical="top"/>
    </xf>
    <xf numFmtId="2" fontId="13" fillId="9" borderId="11" xfId="5" applyNumberFormat="1" applyFont="1" applyFill="1" applyBorder="1" applyAlignment="1">
      <alignment horizontal="center"/>
    </xf>
    <xf numFmtId="1" fontId="13" fillId="9" borderId="11" xfId="4" applyNumberFormat="1" applyFont="1" applyFill="1" applyBorder="1" applyAlignment="1">
      <alignment horizontal="center"/>
    </xf>
    <xf numFmtId="4" fontId="13" fillId="9" borderId="11" xfId="5" applyNumberFormat="1" applyFont="1" applyFill="1" applyBorder="1" applyAlignment="1">
      <alignment horizontal="right"/>
    </xf>
    <xf numFmtId="1" fontId="13" fillId="9" borderId="11" xfId="5" applyNumberFormat="1" applyFont="1" applyFill="1" applyBorder="1" applyAlignment="1">
      <alignment horizontal="center"/>
    </xf>
    <xf numFmtId="4" fontId="13" fillId="9" borderId="13" xfId="5" applyNumberFormat="1" applyFont="1" applyFill="1" applyBorder="1" applyAlignment="1">
      <alignment horizontal="right"/>
    </xf>
    <xf numFmtId="2" fontId="13" fillId="9" borderId="13" xfId="5" applyNumberFormat="1" applyFont="1" applyFill="1" applyBorder="1" applyAlignment="1">
      <alignment horizontal="center"/>
    </xf>
    <xf numFmtId="1" fontId="13" fillId="9" borderId="13" xfId="5" applyNumberFormat="1" applyFont="1" applyFill="1" applyBorder="1" applyAlignment="1">
      <alignment horizontal="center"/>
    </xf>
    <xf numFmtId="1" fontId="13" fillId="9" borderId="13" xfId="4" applyNumberFormat="1" applyFont="1" applyFill="1" applyBorder="1" applyAlignment="1">
      <alignment horizontal="center"/>
    </xf>
    <xf numFmtId="2" fontId="13" fillId="9" borderId="13" xfId="5" applyNumberFormat="1" applyFont="1" applyFill="1" applyBorder="1" applyAlignment="1">
      <alignment horizontal="center" vertical="center"/>
    </xf>
    <xf numFmtId="1" fontId="13" fillId="9" borderId="13" xfId="5" applyNumberFormat="1" applyFont="1" applyFill="1" applyBorder="1" applyAlignment="1">
      <alignment horizontal="center" vertical="center"/>
    </xf>
    <xf numFmtId="4" fontId="13" fillId="9" borderId="13" xfId="5" applyNumberFormat="1" applyFont="1" applyFill="1" applyBorder="1" applyAlignment="1">
      <alignment horizontal="right" vertical="center"/>
    </xf>
    <xf numFmtId="2" fontId="13" fillId="9" borderId="13" xfId="5" applyNumberFormat="1" applyFont="1" applyFill="1" applyBorder="1" applyAlignment="1">
      <alignment horizontal="right"/>
    </xf>
    <xf numFmtId="4" fontId="13" fillId="9" borderId="11" xfId="5" applyNumberFormat="1" applyFont="1" applyFill="1" applyBorder="1" applyAlignment="1">
      <alignment horizontal="center"/>
    </xf>
    <xf numFmtId="4" fontId="13" fillId="9" borderId="11" xfId="4" applyNumberFormat="1" applyFont="1" applyFill="1" applyBorder="1" applyAlignment="1">
      <alignment horizontal="center"/>
    </xf>
    <xf numFmtId="4" fontId="13" fillId="9" borderId="11" xfId="4" applyNumberFormat="1" applyFont="1" applyFill="1" applyBorder="1" applyAlignment="1">
      <alignment horizontal="right"/>
    </xf>
    <xf numFmtId="4" fontId="13" fillId="9" borderId="11" xfId="4" applyNumberFormat="1" applyFont="1" applyFill="1" applyBorder="1"/>
    <xf numFmtId="4" fontId="13" fillId="9" borderId="0" xfId="4" applyNumberFormat="1" applyFont="1" applyFill="1"/>
    <xf numFmtId="0" fontId="13" fillId="9" borderId="0" xfId="4" applyFont="1" applyFill="1"/>
    <xf numFmtId="2" fontId="13" fillId="9" borderId="11" xfId="5" applyNumberFormat="1" applyFont="1" applyFill="1" applyBorder="1" applyAlignment="1">
      <alignment horizontal="center" vertical="center"/>
    </xf>
    <xf numFmtId="1" fontId="13" fillId="9" borderId="11" xfId="5" applyNumberFormat="1" applyFont="1" applyFill="1" applyBorder="1" applyAlignment="1">
      <alignment horizontal="center" vertical="center"/>
    </xf>
    <xf numFmtId="4" fontId="13" fillId="9" borderId="11" xfId="5" applyNumberFormat="1" applyFont="1" applyFill="1" applyBorder="1" applyAlignment="1">
      <alignment horizontal="right" vertical="center"/>
    </xf>
    <xf numFmtId="2" fontId="13" fillId="9" borderId="11" xfId="5" applyNumberFormat="1" applyFont="1" applyFill="1" applyBorder="1" applyAlignment="1">
      <alignment horizontal="right"/>
    </xf>
    <xf numFmtId="0" fontId="18" fillId="10" borderId="11" xfId="0" applyFont="1" applyFill="1" applyBorder="1" applyAlignment="1">
      <alignment horizontal="left" vertical="top"/>
    </xf>
    <xf numFmtId="2" fontId="13" fillId="10" borderId="11" xfId="5" applyNumberFormat="1" applyFont="1" applyFill="1" applyBorder="1" applyAlignment="1">
      <alignment horizontal="center"/>
    </xf>
    <xf numFmtId="1" fontId="13" fillId="10" borderId="11" xfId="4" applyNumberFormat="1" applyFont="1" applyFill="1" applyBorder="1" applyAlignment="1">
      <alignment horizontal="center"/>
    </xf>
    <xf numFmtId="4" fontId="13" fillId="10" borderId="11" xfId="5" applyNumberFormat="1" applyFont="1" applyFill="1" applyBorder="1" applyAlignment="1">
      <alignment horizontal="right"/>
    </xf>
    <xf numFmtId="1" fontId="13" fillId="10" borderId="11" xfId="5" applyNumberFormat="1" applyFont="1" applyFill="1" applyBorder="1" applyAlignment="1">
      <alignment horizontal="center"/>
    </xf>
    <xf numFmtId="2" fontId="13" fillId="10" borderId="11" xfId="5" applyNumberFormat="1" applyFont="1" applyFill="1" applyBorder="1" applyAlignment="1">
      <alignment horizontal="center" vertical="center"/>
    </xf>
    <xf numFmtId="1" fontId="13" fillId="10" borderId="11" xfId="5" applyNumberFormat="1" applyFont="1" applyFill="1" applyBorder="1" applyAlignment="1">
      <alignment horizontal="center" vertical="center"/>
    </xf>
    <xf numFmtId="4" fontId="13" fillId="10" borderId="11" xfId="5" applyNumberFormat="1" applyFont="1" applyFill="1" applyBorder="1" applyAlignment="1">
      <alignment horizontal="right" vertical="center"/>
    </xf>
    <xf numFmtId="2" fontId="13" fillId="10" borderId="11" xfId="5" applyNumberFormat="1" applyFont="1" applyFill="1" applyBorder="1" applyAlignment="1">
      <alignment horizontal="right"/>
    </xf>
    <xf numFmtId="4" fontId="13" fillId="10" borderId="11" xfId="5" applyNumberFormat="1" applyFont="1" applyFill="1" applyBorder="1" applyAlignment="1">
      <alignment horizontal="center"/>
    </xf>
    <xf numFmtId="4" fontId="13" fillId="10" borderId="11" xfId="4" applyNumberFormat="1" applyFont="1" applyFill="1" applyBorder="1" applyAlignment="1">
      <alignment horizontal="center"/>
    </xf>
    <xf numFmtId="4" fontId="13" fillId="10" borderId="11" xfId="4" applyNumberFormat="1" applyFont="1" applyFill="1" applyBorder="1" applyAlignment="1">
      <alignment horizontal="right"/>
    </xf>
    <xf numFmtId="4" fontId="13" fillId="10" borderId="11" xfId="4" applyNumberFormat="1" applyFont="1" applyFill="1" applyBorder="1"/>
    <xf numFmtId="4" fontId="13" fillId="10" borderId="0" xfId="4" applyNumberFormat="1" applyFont="1" applyFill="1"/>
    <xf numFmtId="0" fontId="13" fillId="10" borderId="0" xfId="4" applyFont="1" applyFill="1"/>
    <xf numFmtId="4" fontId="16" fillId="9" borderId="11" xfId="4" applyNumberFormat="1" applyFont="1" applyFill="1" applyBorder="1" applyAlignment="1">
      <alignment horizontal="center"/>
    </xf>
    <xf numFmtId="0" fontId="18" fillId="11" borderId="11" xfId="0" applyFont="1" applyFill="1" applyBorder="1" applyAlignment="1">
      <alignment horizontal="left" vertical="top"/>
    </xf>
    <xf numFmtId="2" fontId="13" fillId="11" borderId="11" xfId="5" applyNumberFormat="1" applyFont="1" applyFill="1" applyBorder="1" applyAlignment="1">
      <alignment horizontal="center"/>
    </xf>
    <xf numFmtId="1" fontId="13" fillId="11" borderId="11" xfId="4" applyNumberFormat="1" applyFont="1" applyFill="1" applyBorder="1" applyAlignment="1">
      <alignment horizontal="center"/>
    </xf>
    <xf numFmtId="4" fontId="13" fillId="11" borderId="11" xfId="5" applyNumberFormat="1" applyFont="1" applyFill="1" applyBorder="1" applyAlignment="1">
      <alignment horizontal="right"/>
    </xf>
    <xf numFmtId="1" fontId="13" fillId="11" borderId="11" xfId="5" applyNumberFormat="1" applyFont="1" applyFill="1" applyBorder="1" applyAlignment="1">
      <alignment horizontal="center"/>
    </xf>
    <xf numFmtId="2" fontId="13" fillId="11" borderId="11" xfId="5" applyNumberFormat="1" applyFont="1" applyFill="1" applyBorder="1" applyAlignment="1">
      <alignment horizontal="center" vertical="center"/>
    </xf>
    <xf numFmtId="1" fontId="13" fillId="11" borderId="11" xfId="5" applyNumberFormat="1" applyFont="1" applyFill="1" applyBorder="1" applyAlignment="1">
      <alignment horizontal="center" vertical="center"/>
    </xf>
    <xf numFmtId="4" fontId="13" fillId="11" borderId="11" xfId="5" applyNumberFormat="1" applyFont="1" applyFill="1" applyBorder="1" applyAlignment="1">
      <alignment horizontal="right" vertical="center"/>
    </xf>
    <xf numFmtId="2" fontId="13" fillId="11" borderId="11" xfId="5" applyNumberFormat="1" applyFont="1" applyFill="1" applyBorder="1" applyAlignment="1">
      <alignment horizontal="right"/>
    </xf>
    <xf numFmtId="4" fontId="13" fillId="11" borderId="11" xfId="5" applyNumberFormat="1" applyFont="1" applyFill="1" applyBorder="1" applyAlignment="1">
      <alignment horizontal="center"/>
    </xf>
    <xf numFmtId="4" fontId="13" fillId="11" borderId="11" xfId="4" applyNumberFormat="1" applyFont="1" applyFill="1" applyBorder="1" applyAlignment="1">
      <alignment horizontal="center"/>
    </xf>
    <xf numFmtId="4" fontId="13" fillId="11" borderId="11" xfId="4" applyNumberFormat="1" applyFont="1" applyFill="1" applyBorder="1" applyAlignment="1">
      <alignment horizontal="right"/>
    </xf>
    <xf numFmtId="4" fontId="13" fillId="11" borderId="11" xfId="4" applyNumberFormat="1" applyFont="1" applyFill="1" applyBorder="1"/>
    <xf numFmtId="4" fontId="13" fillId="11" borderId="0" xfId="4" applyNumberFormat="1" applyFont="1" applyFill="1"/>
    <xf numFmtId="0" fontId="13" fillId="11" borderId="0" xfId="4" applyFont="1" applyFill="1"/>
    <xf numFmtId="0" fontId="18" fillId="9" borderId="12" xfId="0" applyFont="1" applyFill="1" applyBorder="1" applyAlignment="1">
      <alignment horizontal="left" vertical="top"/>
    </xf>
    <xf numFmtId="2" fontId="13" fillId="9" borderId="12" xfId="5" applyNumberFormat="1" applyFont="1" applyFill="1" applyBorder="1" applyAlignment="1">
      <alignment horizontal="center"/>
    </xf>
    <xf numFmtId="1" fontId="13" fillId="9" borderId="12" xfId="4" applyNumberFormat="1" applyFont="1" applyFill="1" applyBorder="1" applyAlignment="1">
      <alignment horizontal="center"/>
    </xf>
    <xf numFmtId="4" fontId="13" fillId="9" borderId="12" xfId="5" applyNumberFormat="1" applyFont="1" applyFill="1" applyBorder="1" applyAlignment="1">
      <alignment horizontal="right"/>
    </xf>
    <xf numFmtId="1" fontId="13" fillId="9" borderId="12" xfId="5" applyNumberFormat="1" applyFont="1" applyFill="1" applyBorder="1" applyAlignment="1">
      <alignment horizontal="center"/>
    </xf>
    <xf numFmtId="2" fontId="13" fillId="9" borderId="12" xfId="5" applyNumberFormat="1" applyFont="1" applyFill="1" applyBorder="1" applyAlignment="1">
      <alignment horizontal="center" vertical="center"/>
    </xf>
    <xf numFmtId="1" fontId="13" fillId="9" borderId="12" xfId="5" applyNumberFormat="1" applyFont="1" applyFill="1" applyBorder="1" applyAlignment="1">
      <alignment horizontal="center" vertical="center"/>
    </xf>
    <xf numFmtId="4" fontId="13" fillId="9" borderId="12" xfId="5" applyNumberFormat="1" applyFont="1" applyFill="1" applyBorder="1" applyAlignment="1">
      <alignment horizontal="right" vertical="center"/>
    </xf>
    <xf numFmtId="2" fontId="13" fillId="9" borderId="12" xfId="5" applyNumberFormat="1" applyFont="1" applyFill="1" applyBorder="1" applyAlignment="1">
      <alignment horizontal="right"/>
    </xf>
    <xf numFmtId="4" fontId="13" fillId="9" borderId="12" xfId="4" applyNumberFormat="1" applyFont="1" applyFill="1" applyBorder="1" applyAlignment="1">
      <alignment horizontal="center"/>
    </xf>
    <xf numFmtId="4" fontId="13" fillId="9" borderId="12" xfId="4" applyNumberFormat="1" applyFont="1" applyFill="1" applyBorder="1" applyAlignment="1">
      <alignment horizontal="right"/>
    </xf>
    <xf numFmtId="4" fontId="13" fillId="9" borderId="12" xfId="5" applyNumberFormat="1" applyFont="1" applyFill="1" applyBorder="1" applyAlignment="1">
      <alignment horizontal="center"/>
    </xf>
    <xf numFmtId="4" fontId="13" fillId="9" borderId="12" xfId="4" applyNumberFormat="1" applyFont="1" applyFill="1" applyBorder="1"/>
    <xf numFmtId="2" fontId="13" fillId="0" borderId="11" xfId="4" applyNumberFormat="1" applyFont="1" applyBorder="1"/>
    <xf numFmtId="3" fontId="13" fillId="0" borderId="11" xfId="4" applyNumberFormat="1" applyFont="1" applyBorder="1"/>
    <xf numFmtId="4" fontId="18" fillId="0" borderId="11" xfId="3" applyNumberFormat="1" applyFont="1" applyFill="1" applyBorder="1" applyAlignment="1">
      <alignment horizontal="right"/>
    </xf>
    <xf numFmtId="0" fontId="13" fillId="0" borderId="11" xfId="4" applyFont="1" applyBorder="1"/>
    <xf numFmtId="4" fontId="18" fillId="0" borderId="11" xfId="3" applyNumberFormat="1" applyFont="1" applyFill="1" applyBorder="1"/>
    <xf numFmtId="1" fontId="18" fillId="0" borderId="11" xfId="3" applyNumberFormat="1" applyFont="1" applyFill="1" applyBorder="1" applyAlignment="1">
      <alignment horizontal="center"/>
    </xf>
    <xf numFmtId="43" fontId="18" fillId="0" borderId="11" xfId="3" applyFont="1" applyFill="1" applyBorder="1" applyAlignment="1">
      <alignment horizontal="right"/>
    </xf>
    <xf numFmtId="4" fontId="18" fillId="0" borderId="11" xfId="3" applyNumberFormat="1" applyFont="1" applyFill="1" applyBorder="1" applyAlignment="1">
      <alignment horizontal="center"/>
    </xf>
    <xf numFmtId="4" fontId="13" fillId="0" borderId="11" xfId="5" applyNumberFormat="1" applyFont="1" applyBorder="1" applyAlignment="1">
      <alignment horizontal="center"/>
    </xf>
    <xf numFmtId="4" fontId="13" fillId="0" borderId="11" xfId="5" applyNumberFormat="1" applyFont="1" applyBorder="1" applyAlignment="1">
      <alignment horizontal="right"/>
    </xf>
    <xf numFmtId="4" fontId="13" fillId="0" borderId="11" xfId="4" applyNumberFormat="1" applyFont="1" applyBorder="1"/>
    <xf numFmtId="4" fontId="13" fillId="0" borderId="0" xfId="4" applyNumberFormat="1" applyFont="1"/>
    <xf numFmtId="0" fontId="11" fillId="0" borderId="0" xfId="4" applyFont="1" applyAlignment="1">
      <alignment horizontal="left" vertical="center"/>
    </xf>
    <xf numFmtId="2" fontId="13" fillId="0" borderId="0" xfId="4" applyNumberFormat="1" applyFont="1"/>
    <xf numFmtId="4" fontId="19" fillId="0" borderId="0" xfId="4" applyNumberFormat="1" applyFont="1"/>
    <xf numFmtId="43" fontId="13" fillId="0" borderId="0" xfId="4" applyNumberFormat="1" applyFont="1" applyAlignment="1">
      <alignment horizontal="right"/>
    </xf>
    <xf numFmtId="0" fontId="11" fillId="0" borderId="11" xfId="4" applyFont="1" applyBorder="1" applyAlignment="1">
      <alignment vertical="center"/>
    </xf>
    <xf numFmtId="3" fontId="11" fillId="0" borderId="11" xfId="1" applyNumberFormat="1" applyFont="1" applyBorder="1" applyAlignment="1">
      <alignment horizontal="center" vertical="center"/>
    </xf>
    <xf numFmtId="4" fontId="12" fillId="0" borderId="11" xfId="4" applyNumberFormat="1" applyFont="1" applyBorder="1" applyAlignment="1">
      <alignment horizontal="center" vertical="center"/>
    </xf>
    <xf numFmtId="0" fontId="2" fillId="0" borderId="0" xfId="0" applyFont="1"/>
    <xf numFmtId="0" fontId="2" fillId="8" borderId="11" xfId="0" applyFont="1" applyFill="1" applyBorder="1" applyAlignment="1">
      <alignment horizontal="left" vertical="top"/>
    </xf>
    <xf numFmtId="4" fontId="2" fillId="8" borderId="11" xfId="4" applyNumberFormat="1" applyFont="1" applyFill="1" applyBorder="1"/>
    <xf numFmtId="0" fontId="2" fillId="9" borderId="11" xfId="0" applyFont="1" applyFill="1" applyBorder="1" applyAlignment="1">
      <alignment horizontal="left" vertical="top"/>
    </xf>
    <xf numFmtId="4" fontId="2" fillId="9" borderId="11" xfId="4" applyNumberFormat="1" applyFont="1" applyFill="1" applyBorder="1"/>
    <xf numFmtId="187" fontId="12" fillId="0" borderId="11" xfId="1" applyFont="1" applyBorder="1" applyAlignment="1">
      <alignment horizontal="center"/>
    </xf>
    <xf numFmtId="0" fontId="2" fillId="12" borderId="0" xfId="0" applyFont="1" applyFill="1" applyAlignment="1">
      <alignment horizontal="center"/>
    </xf>
    <xf numFmtId="187" fontId="2" fillId="12" borderId="0" xfId="1" applyNumberFormat="1" applyFont="1" applyFill="1"/>
    <xf numFmtId="0" fontId="2" fillId="8" borderId="13" xfId="0" applyFont="1" applyFill="1" applyBorder="1" applyAlignment="1">
      <alignment horizontal="left" vertical="top"/>
    </xf>
    <xf numFmtId="4" fontId="2" fillId="8" borderId="13" xfId="4" applyNumberFormat="1" applyFont="1" applyFill="1" applyBorder="1"/>
    <xf numFmtId="0" fontId="2" fillId="13" borderId="19" xfId="0" applyFont="1" applyFill="1" applyBorder="1" applyAlignment="1">
      <alignment horizontal="left" vertical="top"/>
    </xf>
    <xf numFmtId="4" fontId="2" fillId="13" borderId="19" xfId="4" applyNumberFormat="1" applyFont="1" applyFill="1" applyBorder="1"/>
    <xf numFmtId="4" fontId="2" fillId="13" borderId="20" xfId="4" applyNumberFormat="1" applyFont="1" applyFill="1" applyBorder="1"/>
    <xf numFmtId="0" fontId="2" fillId="13" borderId="11" xfId="0" applyFont="1" applyFill="1" applyBorder="1" applyAlignment="1">
      <alignment horizontal="left" vertical="top"/>
    </xf>
    <xf numFmtId="4" fontId="2" fillId="13" borderId="11" xfId="4" applyNumberFormat="1" applyFont="1" applyFill="1" applyBorder="1"/>
    <xf numFmtId="4" fontId="2" fillId="13" borderId="21" xfId="4" applyNumberFormat="1" applyFont="1" applyFill="1" applyBorder="1"/>
    <xf numFmtId="0" fontId="2" fillId="13" borderId="22" xfId="0" applyFont="1" applyFill="1" applyBorder="1" applyAlignment="1">
      <alignment horizontal="left" vertical="top"/>
    </xf>
    <xf numFmtId="4" fontId="2" fillId="13" borderId="22" xfId="4" applyNumberFormat="1" applyFont="1" applyFill="1" applyBorder="1"/>
    <xf numFmtId="4" fontId="2" fillId="13" borderId="23" xfId="4" applyNumberFormat="1" applyFont="1" applyFill="1" applyBorder="1"/>
    <xf numFmtId="0" fontId="2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9" borderId="13" xfId="0" applyFont="1" applyFill="1" applyBorder="1" applyAlignment="1">
      <alignment horizontal="left" vertical="top"/>
    </xf>
    <xf numFmtId="4" fontId="2" fillId="9" borderId="13" xfId="4" applyNumberFormat="1" applyFont="1" applyFill="1" applyBorder="1"/>
    <xf numFmtId="3" fontId="2" fillId="13" borderId="24" xfId="4" applyNumberFormat="1" applyFont="1" applyFill="1" applyBorder="1" applyAlignment="1">
      <alignment horizontal="center" vertical="center"/>
    </xf>
    <xf numFmtId="3" fontId="2" fillId="13" borderId="25" xfId="4" applyNumberFormat="1" applyFont="1" applyFill="1" applyBorder="1" applyAlignment="1">
      <alignment horizontal="center" vertical="center"/>
    </xf>
    <xf numFmtId="3" fontId="2" fillId="13" borderId="26" xfId="4" applyNumberFormat="1" applyFont="1" applyFill="1" applyBorder="1" applyAlignment="1">
      <alignment horizontal="center" vertical="center"/>
    </xf>
    <xf numFmtId="9" fontId="6" fillId="0" borderId="0" xfId="2" applyNumberFormat="1" applyFont="1" applyAlignment="1">
      <alignment horizontal="center"/>
    </xf>
    <xf numFmtId="9" fontId="6" fillId="0" borderId="0" xfId="3" applyNumberFormat="1" applyFont="1" applyAlignment="1">
      <alignment horizontal="center"/>
    </xf>
    <xf numFmtId="43" fontId="6" fillId="6" borderId="0" xfId="3" applyFont="1" applyFill="1"/>
    <xf numFmtId="4" fontId="11" fillId="0" borderId="14" xfId="4" applyNumberFormat="1" applyFont="1" applyBorder="1" applyAlignment="1">
      <alignment vertical="center"/>
    </xf>
    <xf numFmtId="4" fontId="11" fillId="0" borderId="15" xfId="4" applyNumberFormat="1" applyFont="1" applyBorder="1" applyAlignment="1">
      <alignment vertical="center"/>
    </xf>
    <xf numFmtId="4" fontId="11" fillId="0" borderId="16" xfId="4" applyNumberFormat="1" applyFont="1" applyBorder="1" applyAlignment="1">
      <alignment vertical="center"/>
    </xf>
    <xf numFmtId="0" fontId="11" fillId="0" borderId="12" xfId="4" applyFont="1" applyBorder="1" applyAlignment="1">
      <alignment vertical="center"/>
    </xf>
    <xf numFmtId="0" fontId="11" fillId="0" borderId="13" xfId="4" applyFont="1" applyBorder="1" applyAlignment="1">
      <alignment vertical="center"/>
    </xf>
    <xf numFmtId="4" fontId="11" fillId="0" borderId="14" xfId="4" applyNumberFormat="1" applyFont="1" applyBorder="1" applyAlignment="1">
      <alignment vertical="center" wrapText="1"/>
    </xf>
    <xf numFmtId="4" fontId="11" fillId="0" borderId="15" xfId="4" applyNumberFormat="1" applyFont="1" applyBorder="1" applyAlignment="1">
      <alignment vertical="center" wrapText="1"/>
    </xf>
    <xf numFmtId="4" fontId="11" fillId="0" borderId="16" xfId="4" applyNumberFormat="1" applyFont="1" applyBorder="1" applyAlignment="1">
      <alignment vertical="center" wrapText="1"/>
    </xf>
    <xf numFmtId="4" fontId="12" fillId="0" borderId="11" xfId="4" applyNumberFormat="1" applyFont="1" applyFill="1" applyBorder="1" applyAlignment="1">
      <alignment horizontal="center" vertical="center"/>
    </xf>
    <xf numFmtId="187" fontId="12" fillId="0" borderId="11" xfId="1" applyFont="1" applyFill="1" applyBorder="1" applyAlignment="1">
      <alignment horizontal="center"/>
    </xf>
    <xf numFmtId="0" fontId="0" fillId="0" borderId="0" xfId="0" applyFill="1"/>
    <xf numFmtId="187" fontId="12" fillId="0" borderId="12" xfId="1" applyFont="1" applyFill="1" applyBorder="1" applyAlignment="1">
      <alignment horizontal="center"/>
    </xf>
    <xf numFmtId="4" fontId="12" fillId="0" borderId="12" xfId="4" applyNumberFormat="1" applyFont="1" applyFill="1" applyBorder="1" applyAlignment="1">
      <alignment horizontal="center" vertical="center"/>
    </xf>
    <xf numFmtId="3" fontId="2" fillId="0" borderId="13" xfId="4" applyNumberFormat="1" applyFont="1" applyFill="1" applyBorder="1" applyAlignment="1">
      <alignment horizontal="center" vertical="center"/>
    </xf>
    <xf numFmtId="3" fontId="2" fillId="0" borderId="11" xfId="4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14" borderId="24" xfId="0" applyFont="1" applyFill="1" applyBorder="1" applyAlignment="1">
      <alignment horizontal="center" vertical="top"/>
    </xf>
    <xf numFmtId="0" fontId="2" fillId="14" borderId="19" xfId="0" applyFont="1" applyFill="1" applyBorder="1" applyAlignment="1">
      <alignment horizontal="left" vertical="top"/>
    </xf>
    <xf numFmtId="4" fontId="2" fillId="14" borderId="19" xfId="4" applyNumberFormat="1" applyFont="1" applyFill="1" applyBorder="1"/>
    <xf numFmtId="4" fontId="2" fillId="14" borderId="20" xfId="4" applyNumberFormat="1" applyFont="1" applyFill="1" applyBorder="1"/>
    <xf numFmtId="0" fontId="2" fillId="14" borderId="25" xfId="0" applyFont="1" applyFill="1" applyBorder="1" applyAlignment="1">
      <alignment horizontal="center" vertical="top"/>
    </xf>
    <xf numFmtId="0" fontId="2" fillId="14" borderId="11" xfId="0" applyFont="1" applyFill="1" applyBorder="1" applyAlignment="1">
      <alignment horizontal="left" vertical="top"/>
    </xf>
    <xf numFmtId="4" fontId="2" fillId="14" borderId="11" xfId="4" applyNumberFormat="1" applyFont="1" applyFill="1" applyBorder="1"/>
    <xf numFmtId="4" fontId="2" fillId="14" borderId="21" xfId="4" applyNumberFormat="1" applyFont="1" applyFill="1" applyBorder="1"/>
    <xf numFmtId="0" fontId="2" fillId="14" borderId="26" xfId="0" applyFont="1" applyFill="1" applyBorder="1" applyAlignment="1">
      <alignment horizontal="center" vertical="top"/>
    </xf>
    <xf numFmtId="0" fontId="2" fillId="14" borderId="22" xfId="0" applyFont="1" applyFill="1" applyBorder="1" applyAlignment="1">
      <alignment horizontal="left" vertical="top"/>
    </xf>
    <xf numFmtId="4" fontId="2" fillId="14" borderId="22" xfId="4" applyNumberFormat="1" applyFont="1" applyFill="1" applyBorder="1"/>
    <xf numFmtId="4" fontId="2" fillId="14" borderId="23" xfId="4" applyNumberFormat="1" applyFont="1" applyFill="1" applyBorder="1"/>
    <xf numFmtId="0" fontId="8" fillId="7" borderId="1" xfId="2" applyFont="1" applyFill="1" applyBorder="1" applyAlignment="1">
      <alignment horizontal="center" vertical="center" wrapText="1" readingOrder="1"/>
    </xf>
    <xf numFmtId="0" fontId="7" fillId="7" borderId="1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top" wrapText="1" readingOrder="1"/>
    </xf>
    <xf numFmtId="0" fontId="9" fillId="0" borderId="1" xfId="2" applyFont="1" applyBorder="1" applyAlignment="1">
      <alignment horizontal="center" vertical="top" wrapText="1" readingOrder="1"/>
    </xf>
    <xf numFmtId="0" fontId="12" fillId="0" borderId="12" xfId="4" applyFont="1" applyBorder="1" applyAlignment="1">
      <alignment horizontal="center" vertical="center"/>
    </xf>
    <xf numFmtId="0" fontId="12" fillId="0" borderId="13" xfId="4" applyFont="1" applyBorder="1" applyAlignment="1">
      <alignment horizontal="center" vertical="center"/>
    </xf>
    <xf numFmtId="0" fontId="12" fillId="0" borderId="12" xfId="4" applyFont="1" applyFill="1" applyBorder="1" applyAlignment="1">
      <alignment horizontal="center" vertical="center"/>
    </xf>
    <xf numFmtId="0" fontId="12" fillId="0" borderId="18" xfId="4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6">
    <cellStyle name="Comma" xfId="1" builtinId="3"/>
    <cellStyle name="Comma 3" xfId="5"/>
    <cellStyle name="Normal" xfId="0" builtinId="0"/>
    <cellStyle name="Normal 3" xfId="4"/>
    <cellStyle name="จุลภาค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47624</xdr:rowOff>
    </xdr:from>
    <xdr:to>
      <xdr:col>2</xdr:col>
      <xdr:colOff>3539054</xdr:colOff>
      <xdr:row>5</xdr:row>
      <xdr:rowOff>261937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BD9375-29F2-48BB-A2A3-9A2CE6714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317" t="17310" r="7638" b="24317"/>
        <a:stretch/>
      </xdr:blipFill>
      <xdr:spPr>
        <a:xfrm>
          <a:off x="95250" y="47624"/>
          <a:ext cx="4888429" cy="1571626"/>
        </a:xfrm>
        <a:prstGeom prst="rect">
          <a:avLst/>
        </a:prstGeom>
        <a:ln w="12700">
          <a:solidFill>
            <a:srgbClr val="0000FF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NHSO4\QOF\2564\640824_(&#3619;&#3656;&#3634;&#3591;)&#3592;&#3633;&#3604;&#3626;&#3619;&#3619;%20QOF64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ปม."/>
      <sheetName val="น้ำหนัก"/>
      <sheetName val="ร่างจัดสรร64"/>
      <sheetName val="1.DM"/>
      <sheetName val="2.HT"/>
      <sheetName val="3.ANC"/>
      <sheetName val="4.PAP"/>
      <sheetName val="5.ABT1"/>
      <sheetName val="5.ABT2"/>
      <sheetName val="6.ACSC"/>
      <sheetName val="7.1preg&lt;19"/>
      <sheetName val="7.2rpreg&lt;20"/>
      <sheetName val="8.CKD"/>
      <sheetName val="9.1อัตราป่วยDHF"/>
      <sheetName val="9.2DHFลด"/>
      <sheetName val="10.1Del"/>
      <sheetName val="10.2ล่าช้า"/>
      <sheetName val="10.3DSPM"/>
    </sheetNames>
    <sheetDataSet>
      <sheetData sheetId="0">
        <row r="2">
          <cell r="E2">
            <v>31176252</v>
          </cell>
        </row>
        <row r="3">
          <cell r="E3">
            <v>51287976</v>
          </cell>
        </row>
        <row r="4">
          <cell r="E4">
            <v>6928056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hso 118" id="{BFD222F2-197D-4A17-9F6C-CD6A0B769144}" userId="nhso 118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W8" dT="2020-06-11T06:03:46.79" personId="{BFD222F2-197D-4A17-9F6C-CD6A0B769144}" id="{7CD33E42-75B9-42C5-A03E-CC56A64E29B3}">
    <text>ช่องผลงานแต่ละตัวชี้วัด</text>
  </threadedComment>
  <threadedComment ref="AX8" dT="2020-06-11T06:04:22.01" personId="{BFD222F2-197D-4A17-9F6C-CD6A0B769144}" id="{AF951B2A-74C2-4DF5-B27C-4F74A5BEDB30}">
    <text>ช่องคะแนนที่ได้แต่ละตัวชี้วัด</text>
  </threadedComment>
  <threadedComment ref="AY8" dT="2020-06-11T06:07:51.83" personId="{BFD222F2-197D-4A17-9F6C-CD6A0B769144}" id="{78F5359B-2FB4-4B38-BD7A-7822C09C46BE}">
    <text>ช่องงบจัดสรร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10" zoomScaleNormal="110" workbookViewId="0">
      <selection activeCell="D3" sqref="D3"/>
    </sheetView>
  </sheetViews>
  <sheetFormatPr defaultRowHeight="14.25" x14ac:dyDescent="0.2"/>
  <cols>
    <col min="1" max="1" width="5.25" customWidth="1"/>
    <col min="2" max="2" width="18"/>
    <col min="3" max="3" width="26.25" customWidth="1"/>
    <col min="4" max="5" width="17.375" customWidth="1"/>
    <col min="6" max="6" width="23.75" customWidth="1"/>
  </cols>
  <sheetData>
    <row r="1" spans="1:7" ht="45.75" thickBo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30" x14ac:dyDescent="0.2">
      <c r="A2" s="6" t="s">
        <v>7</v>
      </c>
      <c r="B2" s="7" t="s">
        <v>8</v>
      </c>
      <c r="C2" s="8" t="s">
        <v>9</v>
      </c>
      <c r="D2" s="9">
        <v>31099743</v>
      </c>
      <c r="E2" s="10">
        <v>31176252</v>
      </c>
      <c r="F2" s="11" t="s">
        <v>10</v>
      </c>
      <c r="G2" s="11" t="s">
        <v>11</v>
      </c>
    </row>
    <row r="3" spans="1:7" ht="30" x14ac:dyDescent="0.2">
      <c r="A3" s="12" t="s">
        <v>12</v>
      </c>
      <c r="B3" s="13" t="s">
        <v>13</v>
      </c>
      <c r="C3" s="8" t="s">
        <v>14</v>
      </c>
      <c r="D3" s="9">
        <v>51100506</v>
      </c>
      <c r="E3" s="10">
        <v>51287976</v>
      </c>
      <c r="F3" s="11" t="s">
        <v>15</v>
      </c>
      <c r="G3" s="11" t="s">
        <v>11</v>
      </c>
    </row>
    <row r="4" spans="1:7" ht="30" x14ac:dyDescent="0.2">
      <c r="A4" s="12" t="s">
        <v>16</v>
      </c>
      <c r="B4" s="12" t="s">
        <v>17</v>
      </c>
      <c r="C4" s="8" t="s">
        <v>18</v>
      </c>
      <c r="D4" s="9">
        <v>6911054</v>
      </c>
      <c r="E4" s="10">
        <v>6928056</v>
      </c>
      <c r="F4" s="11" t="s">
        <v>19</v>
      </c>
      <c r="G4" s="11" t="s">
        <v>11</v>
      </c>
    </row>
    <row r="5" spans="1:7" ht="15" x14ac:dyDescent="0.2">
      <c r="A5" s="14"/>
      <c r="B5" s="14"/>
      <c r="C5" s="14"/>
      <c r="D5" s="15">
        <v>89111303</v>
      </c>
      <c r="E5" s="16">
        <v>89392284</v>
      </c>
      <c r="F5" s="15">
        <v>280981</v>
      </c>
      <c r="G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7" sqref="D7"/>
    </sheetView>
  </sheetViews>
  <sheetFormatPr defaultRowHeight="14.25" x14ac:dyDescent="0.2"/>
  <cols>
    <col min="2" max="2" width="64.75" customWidth="1"/>
    <col min="3" max="3" width="15" customWidth="1"/>
    <col min="4" max="4" width="15.375" bestFit="1" customWidth="1"/>
    <col min="5" max="5" width="14.125" customWidth="1"/>
  </cols>
  <sheetData>
    <row r="1" spans="1:5" ht="18.75" x14ac:dyDescent="0.3">
      <c r="A1" s="18"/>
      <c r="B1" s="19" t="s">
        <v>20</v>
      </c>
      <c r="C1" s="20">
        <v>3466566</v>
      </c>
      <c r="D1" s="21"/>
      <c r="E1" s="18"/>
    </row>
    <row r="2" spans="1:5" ht="18.75" x14ac:dyDescent="0.3">
      <c r="A2" s="18"/>
      <c r="B2" s="19"/>
      <c r="C2" s="22" t="s">
        <v>21</v>
      </c>
      <c r="D2" s="21"/>
      <c r="E2" s="18"/>
    </row>
    <row r="3" spans="1:5" ht="18.75" x14ac:dyDescent="0.3">
      <c r="A3" s="18"/>
      <c r="B3" s="19" t="s">
        <v>22</v>
      </c>
      <c r="C3" s="23">
        <f>[1]งปม.!E2</f>
        <v>31176252</v>
      </c>
      <c r="D3" s="23">
        <f>ROUND(C6*10%,1)</f>
        <v>8939228.4000000004</v>
      </c>
      <c r="E3" s="230">
        <v>0.1</v>
      </c>
    </row>
    <row r="4" spans="1:5" ht="18.75" x14ac:dyDescent="0.3">
      <c r="A4" s="18"/>
      <c r="B4" s="19" t="s">
        <v>23</v>
      </c>
      <c r="C4" s="23">
        <f>[1]งปม.!E3</f>
        <v>51287976</v>
      </c>
      <c r="D4" s="23">
        <f>ROUND(C6*90%,1)</f>
        <v>80453055.599999994</v>
      </c>
      <c r="E4" s="231">
        <v>0.9</v>
      </c>
    </row>
    <row r="5" spans="1:5" ht="18.75" x14ac:dyDescent="0.3">
      <c r="A5" s="18"/>
      <c r="B5" s="19" t="s">
        <v>24</v>
      </c>
      <c r="C5" s="23">
        <f>[1]งปม.!E4</f>
        <v>6928056</v>
      </c>
      <c r="D5" s="18"/>
      <c r="E5" s="18"/>
    </row>
    <row r="6" spans="1:5" ht="18.75" x14ac:dyDescent="0.3">
      <c r="A6" s="18"/>
      <c r="B6" s="19" t="s">
        <v>25</v>
      </c>
      <c r="C6" s="232">
        <f>SUM(C3:C5)</f>
        <v>89392284</v>
      </c>
      <c r="D6" s="232">
        <f>SUM(D3:D5)</f>
        <v>89392284</v>
      </c>
      <c r="E6" s="18"/>
    </row>
    <row r="7" spans="1:5" ht="18.75" x14ac:dyDescent="0.3">
      <c r="A7" s="18"/>
      <c r="B7" s="18"/>
      <c r="C7" s="18"/>
      <c r="D7" s="24"/>
      <c r="E7" s="18"/>
    </row>
    <row r="8" spans="1:5" ht="15" customHeight="1" x14ac:dyDescent="0.2">
      <c r="A8" s="262" t="s">
        <v>26</v>
      </c>
      <c r="B8" s="262" t="s">
        <v>27</v>
      </c>
      <c r="C8" s="262" t="s">
        <v>28</v>
      </c>
      <c r="D8" s="263" t="s">
        <v>29</v>
      </c>
      <c r="E8" s="263" t="s">
        <v>30</v>
      </c>
    </row>
    <row r="9" spans="1:5" ht="15.75" customHeight="1" x14ac:dyDescent="0.2">
      <c r="A9" s="262"/>
      <c r="B9" s="262"/>
      <c r="C9" s="262"/>
      <c r="D9" s="263"/>
      <c r="E9" s="263"/>
    </row>
    <row r="10" spans="1:5" ht="37.5" x14ac:dyDescent="0.2">
      <c r="A10" s="30">
        <v>1</v>
      </c>
      <c r="B10" s="31" t="s">
        <v>31</v>
      </c>
      <c r="C10" s="30">
        <v>2</v>
      </c>
      <c r="D10" s="25">
        <f>ROUND($D$3*C10/100,2)</f>
        <v>178784.57</v>
      </c>
      <c r="E10" s="25">
        <f>ROUND($D$4*C10/100,2)</f>
        <v>1609061.11</v>
      </c>
    </row>
    <row r="11" spans="1:5" ht="18.75" x14ac:dyDescent="0.2">
      <c r="A11" s="30">
        <v>2</v>
      </c>
      <c r="B11" s="31" t="s">
        <v>32</v>
      </c>
      <c r="C11" s="30">
        <v>2</v>
      </c>
      <c r="D11" s="25">
        <f t="shared" ref="D11:D17" si="0">ROUND($D$3*C11/100,2)</f>
        <v>178784.57</v>
      </c>
      <c r="E11" s="25">
        <f t="shared" ref="E11:E28" si="1">ROUND($D$4*C11/100,2)</f>
        <v>1609061.11</v>
      </c>
    </row>
    <row r="12" spans="1:5" ht="18.75" x14ac:dyDescent="0.2">
      <c r="A12" s="30">
        <v>3</v>
      </c>
      <c r="B12" s="32" t="s">
        <v>33</v>
      </c>
      <c r="C12" s="30">
        <v>2</v>
      </c>
      <c r="D12" s="25">
        <f t="shared" si="0"/>
        <v>178784.57</v>
      </c>
      <c r="E12" s="25">
        <f t="shared" si="1"/>
        <v>1609061.11</v>
      </c>
    </row>
    <row r="13" spans="1:5" ht="37.5" x14ac:dyDescent="0.2">
      <c r="A13" s="30">
        <v>4</v>
      </c>
      <c r="B13" s="32" t="s">
        <v>34</v>
      </c>
      <c r="C13" s="33">
        <v>2</v>
      </c>
      <c r="D13" s="25">
        <f t="shared" si="0"/>
        <v>178784.57</v>
      </c>
      <c r="E13" s="25">
        <f t="shared" si="1"/>
        <v>1609061.11</v>
      </c>
    </row>
    <row r="14" spans="1:5" ht="18.75" x14ac:dyDescent="0.2">
      <c r="A14" s="264">
        <v>5</v>
      </c>
      <c r="B14" s="31" t="s">
        <v>35</v>
      </c>
      <c r="C14" s="31"/>
      <c r="D14" s="25"/>
      <c r="E14" s="25"/>
    </row>
    <row r="15" spans="1:5" ht="37.5" x14ac:dyDescent="0.2">
      <c r="A15" s="264"/>
      <c r="B15" s="32" t="s">
        <v>36</v>
      </c>
      <c r="C15" s="30">
        <v>2</v>
      </c>
      <c r="D15" s="25">
        <f t="shared" si="0"/>
        <v>178784.57</v>
      </c>
      <c r="E15" s="25">
        <f t="shared" si="1"/>
        <v>1609061.11</v>
      </c>
    </row>
    <row r="16" spans="1:5" ht="37.5" x14ac:dyDescent="0.2">
      <c r="A16" s="264"/>
      <c r="B16" s="32" t="s">
        <v>37</v>
      </c>
      <c r="C16" s="30">
        <v>2</v>
      </c>
      <c r="D16" s="25">
        <f t="shared" si="0"/>
        <v>178784.57</v>
      </c>
      <c r="E16" s="25">
        <f t="shared" si="1"/>
        <v>1609061.11</v>
      </c>
    </row>
    <row r="17" spans="1:5" ht="56.25" x14ac:dyDescent="0.2">
      <c r="A17" s="30">
        <v>6</v>
      </c>
      <c r="B17" s="32" t="s">
        <v>38</v>
      </c>
      <c r="C17" s="30">
        <v>2</v>
      </c>
      <c r="D17" s="25">
        <f t="shared" si="0"/>
        <v>178784.57</v>
      </c>
      <c r="E17" s="25">
        <f t="shared" si="1"/>
        <v>1609061.11</v>
      </c>
    </row>
    <row r="18" spans="1:5" ht="18.75" x14ac:dyDescent="0.2">
      <c r="A18" s="265">
        <v>7</v>
      </c>
      <c r="B18" s="35" t="s">
        <v>39</v>
      </c>
      <c r="C18" s="35"/>
      <c r="D18" s="25"/>
      <c r="E18" s="25"/>
    </row>
    <row r="19" spans="1:5" ht="18.75" x14ac:dyDescent="0.2">
      <c r="A19" s="265"/>
      <c r="B19" s="36" t="s">
        <v>40</v>
      </c>
      <c r="C19" s="34">
        <v>10</v>
      </c>
      <c r="D19" s="25">
        <f>ROUND($D$3*C19/100,2)</f>
        <v>893922.84</v>
      </c>
      <c r="E19" s="25">
        <f t="shared" si="1"/>
        <v>8045305.5599999996</v>
      </c>
    </row>
    <row r="20" spans="1:5" ht="18.75" x14ac:dyDescent="0.2">
      <c r="A20" s="265"/>
      <c r="B20" s="36" t="s">
        <v>41</v>
      </c>
      <c r="C20" s="37">
        <v>10</v>
      </c>
      <c r="D20" s="25">
        <f t="shared" ref="D20:D21" si="2">ROUND($D$3*C20/100,2)</f>
        <v>893922.84</v>
      </c>
      <c r="E20" s="25">
        <f t="shared" si="1"/>
        <v>8045305.5599999996</v>
      </c>
    </row>
    <row r="21" spans="1:5" ht="18.75" x14ac:dyDescent="0.2">
      <c r="A21" s="34">
        <v>8</v>
      </c>
      <c r="B21" s="38" t="s">
        <v>42</v>
      </c>
      <c r="C21" s="34">
        <v>15</v>
      </c>
      <c r="D21" s="25">
        <f t="shared" si="2"/>
        <v>1340884.26</v>
      </c>
      <c r="E21" s="25">
        <f t="shared" si="1"/>
        <v>12067958.34</v>
      </c>
    </row>
    <row r="22" spans="1:5" ht="18.75" x14ac:dyDescent="0.2">
      <c r="A22" s="265">
        <v>9</v>
      </c>
      <c r="B22" s="39" t="s">
        <v>43</v>
      </c>
      <c r="C22" s="39"/>
      <c r="D22" s="25"/>
      <c r="E22" s="25"/>
    </row>
    <row r="23" spans="1:5" ht="18.75" x14ac:dyDescent="0.2">
      <c r="A23" s="265"/>
      <c r="B23" s="38" t="s">
        <v>44</v>
      </c>
      <c r="C23" s="34">
        <v>10</v>
      </c>
      <c r="D23" s="25">
        <f>ROUND($D$3*C23/100,2)</f>
        <v>893922.84</v>
      </c>
      <c r="E23" s="25">
        <f t="shared" si="1"/>
        <v>8045305.5599999996</v>
      </c>
    </row>
    <row r="24" spans="1:5" ht="18.75" x14ac:dyDescent="0.2">
      <c r="A24" s="265"/>
      <c r="B24" s="38" t="s">
        <v>45</v>
      </c>
      <c r="C24" s="34">
        <v>10</v>
      </c>
      <c r="D24" s="25">
        <f>ROUND($D$3*C24/100,2)</f>
        <v>893922.84</v>
      </c>
      <c r="E24" s="25">
        <f t="shared" si="1"/>
        <v>8045305.5599999996</v>
      </c>
    </row>
    <row r="25" spans="1:5" ht="18.75" x14ac:dyDescent="0.2">
      <c r="A25" s="265">
        <v>10</v>
      </c>
      <c r="B25" s="38" t="s">
        <v>46</v>
      </c>
      <c r="C25" s="40"/>
      <c r="D25" s="25"/>
      <c r="E25" s="25"/>
    </row>
    <row r="26" spans="1:5" ht="18.75" x14ac:dyDescent="0.2">
      <c r="A26" s="265"/>
      <c r="B26" s="38" t="s">
        <v>47</v>
      </c>
      <c r="C26" s="41">
        <v>13</v>
      </c>
      <c r="D26" s="25">
        <f>ROUND($D$3*C26/100,2)</f>
        <v>1162099.69</v>
      </c>
      <c r="E26" s="25">
        <f t="shared" si="1"/>
        <v>10458897.23</v>
      </c>
    </row>
    <row r="27" spans="1:5" ht="37.5" x14ac:dyDescent="0.2">
      <c r="A27" s="265"/>
      <c r="B27" s="38" t="s">
        <v>48</v>
      </c>
      <c r="C27" s="41">
        <v>13</v>
      </c>
      <c r="D27" s="25">
        <f t="shared" ref="D27:D28" si="3">ROUND($D$3*C27/100,2)</f>
        <v>1162099.69</v>
      </c>
      <c r="E27" s="25">
        <f t="shared" si="1"/>
        <v>10458897.23</v>
      </c>
    </row>
    <row r="28" spans="1:5" ht="56.25" x14ac:dyDescent="0.2">
      <c r="A28" s="265"/>
      <c r="B28" s="38" t="s">
        <v>49</v>
      </c>
      <c r="C28" s="34">
        <v>5</v>
      </c>
      <c r="D28" s="25">
        <f t="shared" si="3"/>
        <v>446961.42</v>
      </c>
      <c r="E28" s="25">
        <f t="shared" si="1"/>
        <v>4022652.78</v>
      </c>
    </row>
    <row r="29" spans="1:5" ht="18.75" x14ac:dyDescent="0.3">
      <c r="A29" s="18"/>
      <c r="B29" s="18"/>
      <c r="C29" s="18">
        <f>SUM(C10:C28)</f>
        <v>100</v>
      </c>
      <c r="D29" s="26">
        <f>ROUND(D10+D11+D12+D13+D15+D16+D17+D19+D20+D21+D23+D24+D26+D27+D28,1)</f>
        <v>8939228.4000000004</v>
      </c>
      <c r="E29" s="26">
        <f>ROUND(E10+E11+E12+E13+E15+E16+E17+E19+E20+E21+E23+E24+E26+E27+E28,1)</f>
        <v>80453055.599999994</v>
      </c>
    </row>
    <row r="30" spans="1:5" ht="18.75" x14ac:dyDescent="0.3">
      <c r="A30" s="18"/>
      <c r="B30" s="27" t="s">
        <v>50</v>
      </c>
      <c r="C30" s="26">
        <f>ROUND(D10+D11+D12+D13+D15+D16+D17+D19+D20+D21+D23+D24+D26+D27+D28,1)</f>
        <v>8939228.4000000004</v>
      </c>
      <c r="D30" s="26">
        <f>D3-D29</f>
        <v>0</v>
      </c>
      <c r="E30" s="26">
        <f>D4-E29</f>
        <v>0</v>
      </c>
    </row>
    <row r="31" spans="1:5" ht="18.75" x14ac:dyDescent="0.3">
      <c r="A31" s="18"/>
      <c r="B31" s="27" t="s">
        <v>25</v>
      </c>
      <c r="C31" s="28">
        <f>C6</f>
        <v>89392284</v>
      </c>
      <c r="D31" s="29"/>
      <c r="E31" s="29"/>
    </row>
    <row r="32" spans="1:5" ht="18.75" x14ac:dyDescent="0.3">
      <c r="A32" s="18"/>
      <c r="B32" s="18"/>
      <c r="C32" s="18"/>
      <c r="D32" s="18"/>
      <c r="E32" s="18"/>
    </row>
  </sheetData>
  <mergeCells count="9">
    <mergeCell ref="A22:A24"/>
    <mergeCell ref="A25:A28"/>
    <mergeCell ref="A8:A9"/>
    <mergeCell ref="B8:B9"/>
    <mergeCell ref="C8:C9"/>
    <mergeCell ref="D8:D9"/>
    <mergeCell ref="E8:E9"/>
    <mergeCell ref="A14:A16"/>
    <mergeCell ref="A18:A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T153"/>
  <sheetViews>
    <sheetView tabSelected="1" zoomScale="90" zoomScaleNormal="90" workbookViewId="0">
      <pane xSplit="3" ySplit="8" topLeftCell="BN62" activePane="bottomRight" state="frozen"/>
      <selection pane="topRight" activeCell="D1" sqref="D1"/>
      <selection pane="bottomLeft" activeCell="A9" sqref="A9"/>
      <selection pane="bottomRight" activeCell="BN91" sqref="BN91:BN106"/>
    </sheetView>
  </sheetViews>
  <sheetFormatPr defaultColWidth="21.375" defaultRowHeight="10.5" customHeight="1" x14ac:dyDescent="0.2"/>
  <cols>
    <col min="1" max="1" width="14.625" style="50" bestFit="1" customWidth="1"/>
    <col min="2" max="2" width="7.125" style="51" customWidth="1"/>
    <col min="3" max="3" width="55.625" style="50" customWidth="1"/>
    <col min="4" max="4" width="10.125" style="198" customWidth="1"/>
    <col min="5" max="5" width="14.125" style="50" customWidth="1"/>
    <col min="6" max="6" width="11.375" style="50" bestFit="1" customWidth="1"/>
    <col min="7" max="7" width="10.125" style="50" customWidth="1"/>
    <col min="8" max="8" width="12" style="50" customWidth="1"/>
    <col min="9" max="9" width="11.375" style="50" bestFit="1" customWidth="1"/>
    <col min="10" max="10" width="10.125" style="50" customWidth="1"/>
    <col min="11" max="11" width="12" style="50" customWidth="1"/>
    <col min="12" max="12" width="11.375" style="50" bestFit="1" customWidth="1"/>
    <col min="13" max="13" width="10.125" style="50" customWidth="1"/>
    <col min="14" max="14" width="12" style="50" customWidth="1"/>
    <col min="15" max="15" width="11.375" style="50" bestFit="1" customWidth="1"/>
    <col min="16" max="16" width="11.625" style="50" customWidth="1"/>
    <col min="17" max="17" width="12" style="50" customWidth="1"/>
    <col min="18" max="18" width="11.375" style="50" bestFit="1" customWidth="1"/>
    <col min="19" max="19" width="11.875" style="50" customWidth="1"/>
    <col min="20" max="20" width="12" style="50" customWidth="1"/>
    <col min="21" max="21" width="11.375" style="50" bestFit="1" customWidth="1"/>
    <col min="22" max="23" width="8.125" style="50" customWidth="1"/>
    <col min="24" max="24" width="11.375" style="50" bestFit="1" customWidth="1"/>
    <col min="25" max="25" width="10.375" style="50" customWidth="1"/>
    <col min="26" max="26" width="10.375" style="67" customWidth="1"/>
    <col min="27" max="30" width="10.375" style="50" customWidth="1"/>
    <col min="31" max="32" width="8.125" style="50" customWidth="1"/>
    <col min="33" max="33" width="10.875" style="50" customWidth="1"/>
    <col min="34" max="35" width="8.125" style="50" customWidth="1"/>
    <col min="36" max="36" width="11.375" style="50" bestFit="1" customWidth="1"/>
    <col min="37" max="38" width="8.125" style="50" customWidth="1"/>
    <col min="39" max="39" width="11.375" style="50" bestFit="1" customWidth="1"/>
    <col min="40" max="41" width="8.125" style="50" customWidth="1"/>
    <col min="42" max="42" width="12.375" style="50" bestFit="1" customWidth="1"/>
    <col min="43" max="44" width="8.125" style="50" customWidth="1"/>
    <col min="45" max="45" width="11.625" style="50" bestFit="1" customWidth="1"/>
    <col min="46" max="48" width="9.875" style="50" customWidth="1"/>
    <col min="49" max="49" width="11" style="50" bestFit="1" customWidth="1"/>
    <col min="50" max="50" width="16.25" style="50" bestFit="1" customWidth="1"/>
    <col min="51" max="51" width="11.125" style="50" customWidth="1"/>
    <col min="52" max="52" width="16.75" style="50" bestFit="1" customWidth="1"/>
    <col min="53" max="53" width="10.375" style="50" bestFit="1" customWidth="1"/>
    <col min="54" max="54" width="21.625" style="50" customWidth="1"/>
    <col min="55" max="55" width="16.375" style="50" customWidth="1"/>
    <col min="56" max="56" width="12.25" style="50" bestFit="1" customWidth="1"/>
    <col min="57" max="57" width="12" style="50" bestFit="1" customWidth="1"/>
    <col min="58" max="58" width="12.125" style="50" customWidth="1"/>
    <col min="59" max="59" width="15.25" style="50" customWidth="1"/>
    <col min="60" max="60" width="10.375" style="50" bestFit="1" customWidth="1"/>
    <col min="61" max="61" width="17" style="50" customWidth="1"/>
    <col min="62" max="62" width="14.25" style="63" customWidth="1"/>
    <col min="63" max="63" width="24" style="50" customWidth="1"/>
    <col min="64" max="64" width="24.75" style="50" customWidth="1"/>
    <col min="65" max="65" width="21.375" style="50"/>
    <col min="66" max="66" width="12.75" style="50" bestFit="1" customWidth="1"/>
    <col min="67" max="67" width="12.25" style="50" bestFit="1" customWidth="1"/>
    <col min="68" max="68" width="12" style="50" customWidth="1"/>
    <col min="69" max="69" width="11.875" style="50" bestFit="1" customWidth="1"/>
    <col min="70" max="70" width="13.125" style="50" customWidth="1"/>
    <col min="71" max="16384" width="21.375" style="50"/>
  </cols>
  <sheetData>
    <row r="1" spans="1:72" s="42" customFormat="1" ht="18" customHeight="1" x14ac:dyDescent="0.2">
      <c r="B1" s="43"/>
      <c r="D1" s="44" t="s">
        <v>51</v>
      </c>
      <c r="E1" s="45" t="s">
        <v>52</v>
      </c>
      <c r="F1" s="46" t="s">
        <v>29</v>
      </c>
      <c r="G1" s="44" t="s">
        <v>51</v>
      </c>
      <c r="H1" s="45" t="s">
        <v>52</v>
      </c>
      <c r="I1" s="46" t="s">
        <v>29</v>
      </c>
      <c r="J1" s="44" t="s">
        <v>51</v>
      </c>
      <c r="K1" s="45" t="s">
        <v>52</v>
      </c>
      <c r="L1" s="46" t="s">
        <v>29</v>
      </c>
      <c r="M1" s="44" t="s">
        <v>51</v>
      </c>
      <c r="N1" s="45" t="s">
        <v>52</v>
      </c>
      <c r="O1" s="46" t="s">
        <v>29</v>
      </c>
      <c r="P1" s="44" t="s">
        <v>51</v>
      </c>
      <c r="Q1" s="45" t="s">
        <v>52</v>
      </c>
      <c r="R1" s="46" t="s">
        <v>29</v>
      </c>
      <c r="S1" s="44" t="s">
        <v>51</v>
      </c>
      <c r="T1" s="45" t="s">
        <v>52</v>
      </c>
      <c r="U1" s="46" t="s">
        <v>29</v>
      </c>
      <c r="V1" s="44" t="s">
        <v>51</v>
      </c>
      <c r="W1" s="45" t="s">
        <v>52</v>
      </c>
      <c r="X1" s="46" t="s">
        <v>29</v>
      </c>
      <c r="Y1" s="44" t="s">
        <v>51</v>
      </c>
      <c r="Z1" s="47" t="s">
        <v>52</v>
      </c>
      <c r="AA1" s="46" t="s">
        <v>29</v>
      </c>
      <c r="AB1" s="44" t="s">
        <v>51</v>
      </c>
      <c r="AC1" s="45" t="s">
        <v>52</v>
      </c>
      <c r="AD1" s="46" t="s">
        <v>29</v>
      </c>
      <c r="AE1" s="44" t="s">
        <v>51</v>
      </c>
      <c r="AF1" s="45" t="s">
        <v>52</v>
      </c>
      <c r="AG1" s="46" t="s">
        <v>29</v>
      </c>
      <c r="AH1" s="44" t="s">
        <v>51</v>
      </c>
      <c r="AI1" s="45" t="s">
        <v>52</v>
      </c>
      <c r="AJ1" s="46" t="s">
        <v>29</v>
      </c>
      <c r="AK1" s="44" t="s">
        <v>51</v>
      </c>
      <c r="AL1" s="45" t="s">
        <v>52</v>
      </c>
      <c r="AM1" s="46" t="s">
        <v>29</v>
      </c>
      <c r="AN1" s="44" t="s">
        <v>51</v>
      </c>
      <c r="AO1" s="45" t="s">
        <v>52</v>
      </c>
      <c r="AP1" s="46" t="s">
        <v>29</v>
      </c>
      <c r="AQ1" s="44" t="s">
        <v>51</v>
      </c>
      <c r="AR1" s="45" t="s">
        <v>52</v>
      </c>
      <c r="AS1" s="46" t="s">
        <v>29</v>
      </c>
      <c r="AT1" s="44" t="s">
        <v>51</v>
      </c>
      <c r="AU1" s="45" t="s">
        <v>52</v>
      </c>
      <c r="AV1" s="46" t="s">
        <v>29</v>
      </c>
      <c r="AZ1" s="48" t="s">
        <v>53</v>
      </c>
      <c r="BB1" s="48" t="s">
        <v>54</v>
      </c>
      <c r="BC1" s="48"/>
      <c r="BD1" s="48"/>
      <c r="BJ1" s="49"/>
    </row>
    <row r="2" spans="1:72" ht="24" customHeight="1" x14ac:dyDescent="0.2">
      <c r="D2" s="52">
        <v>5</v>
      </c>
      <c r="E2" s="53">
        <v>0.05</v>
      </c>
      <c r="F2" s="54">
        <v>178784.57</v>
      </c>
      <c r="G2" s="52">
        <v>5</v>
      </c>
      <c r="H2" s="53">
        <v>0.05</v>
      </c>
      <c r="I2" s="54">
        <v>178784.57</v>
      </c>
      <c r="J2" s="52">
        <v>5</v>
      </c>
      <c r="K2" s="53">
        <v>0.05</v>
      </c>
      <c r="L2" s="54">
        <v>178784.57</v>
      </c>
      <c r="M2" s="52">
        <v>5</v>
      </c>
      <c r="N2" s="53">
        <v>0.05</v>
      </c>
      <c r="O2" s="54">
        <v>178784.57</v>
      </c>
      <c r="P2" s="52">
        <v>5</v>
      </c>
      <c r="Q2" s="53">
        <v>0.05</v>
      </c>
      <c r="R2" s="54">
        <v>178784.57</v>
      </c>
      <c r="S2" s="52">
        <v>5</v>
      </c>
      <c r="T2" s="53">
        <v>0.05</v>
      </c>
      <c r="U2" s="54">
        <v>178784.57</v>
      </c>
      <c r="V2" s="52">
        <v>5</v>
      </c>
      <c r="W2" s="53">
        <v>0.05</v>
      </c>
      <c r="X2" s="54">
        <v>178784.57</v>
      </c>
      <c r="Y2" s="52">
        <v>5</v>
      </c>
      <c r="Z2" s="53">
        <v>0.26</v>
      </c>
      <c r="AA2" s="55">
        <v>893922.84</v>
      </c>
      <c r="AB2" s="52">
        <v>5</v>
      </c>
      <c r="AC2" s="53">
        <v>0.28999999999999998</v>
      </c>
      <c r="AD2" s="55">
        <v>893922.84</v>
      </c>
      <c r="AE2" s="52">
        <v>15</v>
      </c>
      <c r="AF2" s="56">
        <v>0.39</v>
      </c>
      <c r="AG2" s="57">
        <v>1340884.26</v>
      </c>
      <c r="AH2" s="52">
        <v>10</v>
      </c>
      <c r="AI2" s="53">
        <v>0.26</v>
      </c>
      <c r="AJ2" s="58">
        <v>893922.84</v>
      </c>
      <c r="AK2" s="52">
        <v>5</v>
      </c>
      <c r="AL2" s="53">
        <v>0.26</v>
      </c>
      <c r="AM2" s="54">
        <v>893922.84</v>
      </c>
      <c r="AN2" s="52">
        <v>13</v>
      </c>
      <c r="AO2" s="53">
        <v>0.34</v>
      </c>
      <c r="AP2" s="54">
        <v>1162099.69</v>
      </c>
      <c r="AQ2" s="52">
        <v>13</v>
      </c>
      <c r="AR2" s="53">
        <v>0.34</v>
      </c>
      <c r="AS2" s="54">
        <v>1162099.69</v>
      </c>
      <c r="AT2" s="52">
        <v>5</v>
      </c>
      <c r="AU2" s="53">
        <v>0.13</v>
      </c>
      <c r="AV2" s="54">
        <v>446961.42</v>
      </c>
      <c r="AX2" s="59" t="s">
        <v>55</v>
      </c>
      <c r="AY2" s="60">
        <v>31176252</v>
      </c>
      <c r="AZ2" s="61">
        <v>8939228.4000000004</v>
      </c>
      <c r="BB2" s="62">
        <v>80453055.599999994</v>
      </c>
      <c r="BC2" s="61"/>
      <c r="BD2" s="61"/>
    </row>
    <row r="3" spans="1:72" ht="24" customHeight="1" x14ac:dyDescent="0.2">
      <c r="D3" s="64"/>
      <c r="F3" s="65"/>
      <c r="G3" s="66"/>
      <c r="I3" s="65"/>
      <c r="J3" s="66"/>
      <c r="L3" s="65"/>
      <c r="M3" s="66"/>
      <c r="O3" s="65"/>
      <c r="P3" s="66"/>
      <c r="R3" s="65"/>
      <c r="S3" s="66"/>
      <c r="U3" s="65"/>
      <c r="V3" s="66"/>
      <c r="X3" s="65"/>
      <c r="Y3" s="66"/>
      <c r="AA3" s="68">
        <v>0</v>
      </c>
      <c r="AB3" s="66"/>
      <c r="AD3" s="68">
        <v>0</v>
      </c>
      <c r="AE3" s="66"/>
      <c r="AG3" s="65"/>
      <c r="AH3" s="66"/>
      <c r="AJ3" s="65"/>
      <c r="AK3" s="66"/>
      <c r="AM3" s="65"/>
      <c r="AN3" s="66"/>
      <c r="AP3" s="65"/>
      <c r="AQ3" s="66"/>
      <c r="AS3" s="65"/>
      <c r="AT3" s="66"/>
      <c r="AV3" s="65"/>
      <c r="AX3" s="59" t="s">
        <v>56</v>
      </c>
      <c r="AY3" s="60">
        <v>51287976</v>
      </c>
      <c r="AZ3" s="61">
        <v>0</v>
      </c>
    </row>
    <row r="4" spans="1:72" ht="18" customHeight="1" x14ac:dyDescent="0.2">
      <c r="D4" s="64"/>
      <c r="F4" s="65"/>
      <c r="G4" s="66"/>
      <c r="I4" s="65"/>
      <c r="J4" s="66"/>
      <c r="L4" s="65"/>
      <c r="M4" s="66"/>
      <c r="O4" s="65"/>
      <c r="P4" s="66"/>
      <c r="R4" s="65"/>
      <c r="S4" s="66"/>
      <c r="U4" s="65"/>
      <c r="V4" s="66"/>
      <c r="X4" s="65"/>
      <c r="Y4" s="66"/>
      <c r="AA4" s="65"/>
      <c r="AB4" s="66"/>
      <c r="AD4" s="65"/>
      <c r="AE4" s="66"/>
      <c r="AG4" s="65"/>
      <c r="AH4" s="66"/>
      <c r="AJ4" s="65"/>
      <c r="AK4" s="66"/>
      <c r="AM4" s="65"/>
      <c r="AN4" s="66"/>
      <c r="AP4" s="65"/>
      <c r="AQ4" s="66"/>
      <c r="AS4" s="65"/>
      <c r="AT4" s="66"/>
      <c r="AV4" s="65"/>
      <c r="AX4" s="59" t="s">
        <v>57</v>
      </c>
      <c r="AY4" s="60">
        <v>6928056</v>
      </c>
    </row>
    <row r="5" spans="1:72" ht="23.25" customHeight="1" x14ac:dyDescent="0.2">
      <c r="D5" s="64"/>
      <c r="F5" s="65"/>
      <c r="G5" s="66"/>
      <c r="I5" s="65"/>
      <c r="J5" s="66"/>
      <c r="L5" s="65"/>
      <c r="M5" s="66"/>
      <c r="O5" s="65"/>
      <c r="P5" s="66"/>
      <c r="R5" s="65"/>
      <c r="S5" s="66"/>
      <c r="U5" s="65"/>
      <c r="V5" s="66"/>
      <c r="X5" s="65"/>
      <c r="Y5" s="66"/>
      <c r="AA5" s="65"/>
      <c r="AB5" s="66"/>
      <c r="AD5" s="65"/>
      <c r="AE5" s="66"/>
      <c r="AG5" s="65"/>
      <c r="AH5" s="66"/>
      <c r="AJ5" s="65"/>
      <c r="AK5" s="66"/>
      <c r="AM5" s="65"/>
      <c r="AN5" s="66"/>
      <c r="AP5" s="65"/>
      <c r="AQ5" s="66"/>
      <c r="AS5" s="65"/>
      <c r="AT5" s="66"/>
      <c r="AV5" s="65"/>
      <c r="AY5" s="69">
        <v>89392284</v>
      </c>
      <c r="AZ5" s="70">
        <v>0.1</v>
      </c>
      <c r="BA5" s="56"/>
      <c r="BH5" s="56"/>
      <c r="BI5" s="56"/>
      <c r="BL5" s="50">
        <v>89392284</v>
      </c>
      <c r="BM5" s="196"/>
    </row>
    <row r="6" spans="1:72" s="42" customFormat="1" ht="23.25" customHeight="1" x14ac:dyDescent="0.2">
      <c r="B6" s="43"/>
      <c r="D6" s="71"/>
      <c r="F6" s="72">
        <v>178784.56999999992</v>
      </c>
      <c r="G6" s="73"/>
      <c r="I6" s="72">
        <v>178784.57000000012</v>
      </c>
      <c r="J6" s="73"/>
      <c r="L6" s="72">
        <v>178784.56999999975</v>
      </c>
      <c r="M6" s="73"/>
      <c r="O6" s="72">
        <v>178784.56999999989</v>
      </c>
      <c r="P6" s="73"/>
      <c r="R6" s="72">
        <v>178784.57000000024</v>
      </c>
      <c r="S6" s="73"/>
      <c r="U6" s="72">
        <v>178784.57000000024</v>
      </c>
      <c r="V6" s="73"/>
      <c r="X6" s="72">
        <v>178784.57000000015</v>
      </c>
      <c r="Y6" s="73"/>
      <c r="Z6" s="74"/>
      <c r="AA6" s="75">
        <v>893922.84000000043</v>
      </c>
      <c r="AB6" s="73"/>
      <c r="AD6" s="72">
        <v>893922.83999999985</v>
      </c>
      <c r="AE6" s="73"/>
      <c r="AG6" s="72">
        <v>1340884.2600000007</v>
      </c>
      <c r="AH6" s="73"/>
      <c r="AJ6" s="72">
        <v>893922.84000000113</v>
      </c>
      <c r="AK6" s="76"/>
      <c r="AL6" s="77"/>
      <c r="AM6" s="72">
        <v>893922.83999999939</v>
      </c>
      <c r="AN6" s="73"/>
      <c r="AP6" s="72">
        <v>1162099.6900000002</v>
      </c>
      <c r="AQ6" s="73"/>
      <c r="AS6" s="72">
        <v>1162099.6899999978</v>
      </c>
      <c r="AT6" s="76"/>
      <c r="AU6" s="77"/>
      <c r="AV6" s="78">
        <v>446961.41999999993</v>
      </c>
      <c r="AY6" s="79">
        <v>8939228.4000000022</v>
      </c>
      <c r="BA6" s="80">
        <v>3466566</v>
      </c>
      <c r="BC6" s="79"/>
      <c r="BD6" s="81">
        <v>80453055.599999964</v>
      </c>
      <c r="BH6" s="80"/>
      <c r="BI6" s="80"/>
      <c r="BJ6" s="49"/>
      <c r="BK6" s="61">
        <v>0</v>
      </c>
      <c r="BL6" s="82">
        <v>0</v>
      </c>
      <c r="BM6" s="82">
        <v>89392283.999999985</v>
      </c>
      <c r="BN6" s="42">
        <v>89392283.99999994</v>
      </c>
      <c r="BO6" s="42">
        <v>89392284</v>
      </c>
    </row>
    <row r="7" spans="1:72" s="87" customFormat="1" ht="32.25" customHeight="1" x14ac:dyDescent="0.15">
      <c r="A7" s="236" t="s">
        <v>58</v>
      </c>
      <c r="B7" s="236" t="s">
        <v>5</v>
      </c>
      <c r="C7" s="236" t="s">
        <v>59</v>
      </c>
      <c r="D7" s="233" t="s">
        <v>60</v>
      </c>
      <c r="E7" s="234"/>
      <c r="F7" s="235"/>
      <c r="G7" s="233" t="s">
        <v>61</v>
      </c>
      <c r="H7" s="234"/>
      <c r="I7" s="235"/>
      <c r="J7" s="233" t="s">
        <v>62</v>
      </c>
      <c r="K7" s="234"/>
      <c r="L7" s="235"/>
      <c r="M7" s="233" t="s">
        <v>63</v>
      </c>
      <c r="N7" s="234"/>
      <c r="O7" s="235"/>
      <c r="P7" s="233" t="s">
        <v>64</v>
      </c>
      <c r="Q7" s="234"/>
      <c r="R7" s="235"/>
      <c r="S7" s="233" t="s">
        <v>65</v>
      </c>
      <c r="T7" s="234"/>
      <c r="U7" s="235"/>
      <c r="V7" s="233" t="s">
        <v>66</v>
      </c>
      <c r="W7" s="234"/>
      <c r="X7" s="235"/>
      <c r="Y7" s="86" t="s">
        <v>67</v>
      </c>
      <c r="Z7" s="86"/>
      <c r="AA7" s="86"/>
      <c r="AB7" s="86" t="s">
        <v>68</v>
      </c>
      <c r="AC7" s="86"/>
      <c r="AD7" s="86"/>
      <c r="AE7" s="86" t="s">
        <v>69</v>
      </c>
      <c r="AF7" s="86"/>
      <c r="AG7" s="86"/>
      <c r="AH7" s="233" t="s">
        <v>70</v>
      </c>
      <c r="AI7" s="234"/>
      <c r="AJ7" s="235"/>
      <c r="AK7" s="233" t="s">
        <v>71</v>
      </c>
      <c r="AL7" s="234"/>
      <c r="AM7" s="235"/>
      <c r="AN7" s="233" t="s">
        <v>72</v>
      </c>
      <c r="AO7" s="234"/>
      <c r="AP7" s="235"/>
      <c r="AQ7" s="233" t="s">
        <v>73</v>
      </c>
      <c r="AR7" s="234"/>
      <c r="AS7" s="235"/>
      <c r="AT7" s="238" t="s">
        <v>74</v>
      </c>
      <c r="AU7" s="239"/>
      <c r="AV7" s="240"/>
      <c r="AW7" s="83" t="s">
        <v>75</v>
      </c>
      <c r="AX7" s="84"/>
      <c r="AY7" s="83">
        <v>8939228.4000000004</v>
      </c>
      <c r="AZ7" s="84">
        <v>2</v>
      </c>
      <c r="BA7" s="84">
        <v>3466566</v>
      </c>
      <c r="BB7" s="84">
        <v>1</v>
      </c>
      <c r="BC7" s="84"/>
      <c r="BD7" s="84">
        <v>80453055.599999994</v>
      </c>
      <c r="BE7" s="84"/>
      <c r="BF7" s="84"/>
      <c r="BG7" s="84"/>
      <c r="BH7" s="84">
        <v>3466314</v>
      </c>
      <c r="BI7" s="84">
        <v>2620.81</v>
      </c>
      <c r="BJ7" s="85">
        <v>0</v>
      </c>
      <c r="BK7" s="84" t="s">
        <v>76</v>
      </c>
      <c r="BL7" s="84" t="s">
        <v>77</v>
      </c>
      <c r="BM7" s="84" t="s">
        <v>78</v>
      </c>
      <c r="BN7" s="84"/>
      <c r="BO7" s="56" t="s">
        <v>79</v>
      </c>
      <c r="BP7" s="56" t="s">
        <v>80</v>
      </c>
    </row>
    <row r="8" spans="1:72" s="42" customFormat="1" ht="14.25" customHeight="1" x14ac:dyDescent="0.15">
      <c r="A8" s="237"/>
      <c r="B8" s="237"/>
      <c r="C8" s="237"/>
      <c r="D8" s="88" t="s">
        <v>81</v>
      </c>
      <c r="E8" s="89" t="s">
        <v>82</v>
      </c>
      <c r="F8" s="88" t="s">
        <v>83</v>
      </c>
      <c r="G8" s="88" t="s">
        <v>81</v>
      </c>
      <c r="H8" s="89" t="s">
        <v>82</v>
      </c>
      <c r="I8" s="88" t="s">
        <v>83</v>
      </c>
      <c r="J8" s="88" t="s">
        <v>81</v>
      </c>
      <c r="K8" s="89" t="s">
        <v>82</v>
      </c>
      <c r="L8" s="88" t="s">
        <v>83</v>
      </c>
      <c r="M8" s="88" t="s">
        <v>81</v>
      </c>
      <c r="N8" s="89" t="s">
        <v>82</v>
      </c>
      <c r="O8" s="88" t="s">
        <v>83</v>
      </c>
      <c r="P8" s="88" t="s">
        <v>84</v>
      </c>
      <c r="Q8" s="89" t="s">
        <v>82</v>
      </c>
      <c r="R8" s="88" t="s">
        <v>83</v>
      </c>
      <c r="S8" s="88" t="s">
        <v>85</v>
      </c>
      <c r="T8" s="89" t="s">
        <v>82</v>
      </c>
      <c r="U8" s="88" t="s">
        <v>83</v>
      </c>
      <c r="V8" s="88" t="s">
        <v>81</v>
      </c>
      <c r="W8" s="89" t="s">
        <v>82</v>
      </c>
      <c r="X8" s="88" t="s">
        <v>83</v>
      </c>
      <c r="Y8" s="88" t="s">
        <v>81</v>
      </c>
      <c r="Z8" s="89" t="s">
        <v>82</v>
      </c>
      <c r="AA8" s="88" t="s">
        <v>83</v>
      </c>
      <c r="AB8" s="90" t="s">
        <v>81</v>
      </c>
      <c r="AC8" s="89" t="s">
        <v>82</v>
      </c>
      <c r="AD8" s="88" t="s">
        <v>83</v>
      </c>
      <c r="AE8" s="88" t="s">
        <v>81</v>
      </c>
      <c r="AF8" s="89" t="s">
        <v>82</v>
      </c>
      <c r="AG8" s="88" t="s">
        <v>83</v>
      </c>
      <c r="AH8" s="88" t="s">
        <v>81</v>
      </c>
      <c r="AI8" s="89" t="s">
        <v>82</v>
      </c>
      <c r="AJ8" s="88" t="s">
        <v>83</v>
      </c>
      <c r="AK8" s="88" t="s">
        <v>81</v>
      </c>
      <c r="AL8" s="89" t="s">
        <v>82</v>
      </c>
      <c r="AM8" s="88" t="s">
        <v>83</v>
      </c>
      <c r="AN8" s="88" t="s">
        <v>81</v>
      </c>
      <c r="AO8" s="89" t="s">
        <v>82</v>
      </c>
      <c r="AP8" s="88" t="s">
        <v>83</v>
      </c>
      <c r="AQ8" s="88" t="s">
        <v>81</v>
      </c>
      <c r="AR8" s="89" t="s">
        <v>82</v>
      </c>
      <c r="AS8" s="88" t="s">
        <v>83</v>
      </c>
      <c r="AT8" s="88" t="s">
        <v>81</v>
      </c>
      <c r="AU8" s="89" t="s">
        <v>82</v>
      </c>
      <c r="AV8" s="88" t="s">
        <v>83</v>
      </c>
      <c r="AW8" s="88" t="s">
        <v>86</v>
      </c>
      <c r="AX8" s="90" t="s">
        <v>87</v>
      </c>
      <c r="AY8" s="88" t="s">
        <v>88</v>
      </c>
      <c r="AZ8" s="90" t="s">
        <v>89</v>
      </c>
      <c r="BA8" s="91" t="s">
        <v>90</v>
      </c>
      <c r="BB8" s="88" t="s">
        <v>91</v>
      </c>
      <c r="BC8" s="88" t="s">
        <v>92</v>
      </c>
      <c r="BD8" s="88" t="s">
        <v>54</v>
      </c>
      <c r="BE8" s="90" t="s">
        <v>93</v>
      </c>
      <c r="BF8" s="90" t="s">
        <v>94</v>
      </c>
      <c r="BG8" s="90" t="s">
        <v>95</v>
      </c>
      <c r="BH8" s="91" t="s">
        <v>253</v>
      </c>
      <c r="BI8" s="91" t="s">
        <v>96</v>
      </c>
      <c r="BJ8" s="92" t="s">
        <v>96</v>
      </c>
      <c r="BK8" s="202">
        <v>31176252</v>
      </c>
      <c r="BL8" s="202">
        <v>51287976</v>
      </c>
      <c r="BM8" s="202">
        <v>6928056</v>
      </c>
      <c r="BN8" s="90" t="s">
        <v>97</v>
      </c>
      <c r="BO8" s="87" t="s">
        <v>98</v>
      </c>
      <c r="BP8" s="87" t="s">
        <v>98</v>
      </c>
      <c r="BQ8" s="56" t="s">
        <v>99</v>
      </c>
      <c r="BR8" s="56" t="s">
        <v>100</v>
      </c>
    </row>
    <row r="9" spans="1:72" s="107" customFormat="1" ht="10.5" hidden="1" customHeight="1" x14ac:dyDescent="0.15">
      <c r="A9" s="93" t="s">
        <v>101</v>
      </c>
      <c r="B9" s="93">
        <v>10686</v>
      </c>
      <c r="C9" s="93" t="s">
        <v>102</v>
      </c>
      <c r="D9" s="94">
        <v>20.72</v>
      </c>
      <c r="E9" s="95">
        <v>0</v>
      </c>
      <c r="F9" s="96">
        <v>0</v>
      </c>
      <c r="G9" s="94">
        <v>19.14</v>
      </c>
      <c r="H9" s="97">
        <v>0</v>
      </c>
      <c r="I9" s="96">
        <v>0</v>
      </c>
      <c r="J9" s="94">
        <v>53.74</v>
      </c>
      <c r="K9" s="95">
        <v>3</v>
      </c>
      <c r="L9" s="96">
        <v>1181.3958370044052</v>
      </c>
      <c r="M9" s="94">
        <v>23.64</v>
      </c>
      <c r="N9" s="97">
        <v>0</v>
      </c>
      <c r="O9" s="96">
        <v>0</v>
      </c>
      <c r="P9" s="94">
        <v>30.61</v>
      </c>
      <c r="Q9" s="95">
        <v>0</v>
      </c>
      <c r="R9" s="96">
        <v>0</v>
      </c>
      <c r="S9" s="94">
        <v>20.22</v>
      </c>
      <c r="T9" s="97">
        <v>3</v>
      </c>
      <c r="U9" s="96">
        <v>1124.4312578616352</v>
      </c>
      <c r="V9" s="94">
        <v>8.8699999999999992</v>
      </c>
      <c r="W9" s="95">
        <v>0</v>
      </c>
      <c r="X9" s="96">
        <v>0</v>
      </c>
      <c r="Y9" s="96">
        <v>5.42</v>
      </c>
      <c r="Z9" s="97">
        <v>5</v>
      </c>
      <c r="AA9" s="96">
        <v>9273.0585062240662</v>
      </c>
      <c r="AB9" s="96">
        <v>14.06</v>
      </c>
      <c r="AC9" s="95">
        <v>3</v>
      </c>
      <c r="AD9" s="96">
        <v>24831.19</v>
      </c>
      <c r="AE9" s="94">
        <v>15.08</v>
      </c>
      <c r="AF9" s="97">
        <v>0</v>
      </c>
      <c r="AG9" s="96">
        <v>0</v>
      </c>
      <c r="AH9" s="94">
        <v>20.95</v>
      </c>
      <c r="AI9" s="95">
        <v>5</v>
      </c>
      <c r="AJ9" s="96">
        <v>8292.4196660482376</v>
      </c>
      <c r="AK9" s="98">
        <v>-36.542187565870186</v>
      </c>
      <c r="AL9" s="99">
        <v>4</v>
      </c>
      <c r="AM9" s="100">
        <v>6306.3339682539681</v>
      </c>
      <c r="AN9" s="94">
        <v>10.07</v>
      </c>
      <c r="AO9" s="95">
        <v>0</v>
      </c>
      <c r="AP9" s="101">
        <v>0</v>
      </c>
      <c r="AQ9" s="94">
        <v>5.05</v>
      </c>
      <c r="AR9" s="97">
        <v>0</v>
      </c>
      <c r="AS9" s="96">
        <v>0</v>
      </c>
      <c r="AT9" s="94">
        <v>35.14</v>
      </c>
      <c r="AU9" s="95">
        <v>0</v>
      </c>
      <c r="AV9" s="96">
        <v>0</v>
      </c>
      <c r="AW9" s="102">
        <v>246.16781243412981</v>
      </c>
      <c r="AX9" s="103">
        <v>23</v>
      </c>
      <c r="AY9" s="104">
        <v>51008.83</v>
      </c>
      <c r="AZ9" s="102">
        <v>242.09721213371856</v>
      </c>
      <c r="BA9" s="103">
        <v>197569</v>
      </c>
      <c r="BB9" s="102">
        <v>21762.375417652867</v>
      </c>
      <c r="BC9" s="102">
        <v>4544087</v>
      </c>
      <c r="BD9" s="102">
        <v>2822862.212863768</v>
      </c>
      <c r="BE9" s="105">
        <v>2873871.0428637681</v>
      </c>
      <c r="BF9" s="102">
        <v>11854140</v>
      </c>
      <c r="BG9" s="103">
        <v>8980268.9571362324</v>
      </c>
      <c r="BH9" s="103">
        <v>197569</v>
      </c>
      <c r="BI9" s="103">
        <v>149.37793024232658</v>
      </c>
      <c r="BJ9" s="104">
        <v>2874020.42</v>
      </c>
      <c r="BK9" s="105">
        <v>1002336.9</v>
      </c>
      <c r="BL9" s="106">
        <v>1648941.99</v>
      </c>
      <c r="BM9" s="105">
        <v>222741.53</v>
      </c>
      <c r="BN9" s="105">
        <v>2874020.42</v>
      </c>
      <c r="BS9" s="108"/>
      <c r="BT9" s="108"/>
    </row>
    <row r="10" spans="1:72" s="107" customFormat="1" ht="10.5" hidden="1" customHeight="1" x14ac:dyDescent="0.15">
      <c r="A10" s="93" t="s">
        <v>101</v>
      </c>
      <c r="B10" s="93">
        <v>10756</v>
      </c>
      <c r="C10" s="93" t="s">
        <v>103</v>
      </c>
      <c r="D10" s="94">
        <v>62.7</v>
      </c>
      <c r="E10" s="95">
        <v>1</v>
      </c>
      <c r="F10" s="96">
        <v>1314.5924264705882</v>
      </c>
      <c r="G10" s="94">
        <v>67.23</v>
      </c>
      <c r="H10" s="97">
        <v>2</v>
      </c>
      <c r="I10" s="96">
        <v>2591.0807246376812</v>
      </c>
      <c r="J10" s="94">
        <v>64.2</v>
      </c>
      <c r="K10" s="95">
        <v>5</v>
      </c>
      <c r="L10" s="96">
        <v>1968.9930616740089</v>
      </c>
      <c r="M10" s="94">
        <v>23.52</v>
      </c>
      <c r="N10" s="97">
        <v>0</v>
      </c>
      <c r="O10" s="96">
        <v>0</v>
      </c>
      <c r="P10" s="94">
        <v>14.45</v>
      </c>
      <c r="Q10" s="95">
        <v>5</v>
      </c>
      <c r="R10" s="96">
        <v>1897.925371549894</v>
      </c>
      <c r="S10" s="94">
        <v>9.64</v>
      </c>
      <c r="T10" s="97">
        <v>5</v>
      </c>
      <c r="U10" s="96">
        <v>1874.0520964360589</v>
      </c>
      <c r="V10" s="94">
        <v>40.14</v>
      </c>
      <c r="W10" s="95">
        <v>0</v>
      </c>
      <c r="X10" s="96">
        <v>0</v>
      </c>
      <c r="Y10" s="96">
        <v>2.38</v>
      </c>
      <c r="Z10" s="97">
        <v>5</v>
      </c>
      <c r="AA10" s="96">
        <v>9273.0585062240662</v>
      </c>
      <c r="AB10" s="96">
        <v>50</v>
      </c>
      <c r="AC10" s="95">
        <v>0</v>
      </c>
      <c r="AD10" s="96">
        <v>0</v>
      </c>
      <c r="AE10" s="94">
        <v>15.3</v>
      </c>
      <c r="AF10" s="97">
        <v>0</v>
      </c>
      <c r="AG10" s="96">
        <v>0</v>
      </c>
      <c r="AH10" s="94">
        <v>11.99</v>
      </c>
      <c r="AI10" s="95">
        <v>5</v>
      </c>
      <c r="AJ10" s="96">
        <v>8292.4196660482376</v>
      </c>
      <c r="AK10" s="98">
        <v>-61.500135564298247</v>
      </c>
      <c r="AL10" s="99">
        <v>4</v>
      </c>
      <c r="AM10" s="100">
        <v>6306.3339682539681</v>
      </c>
      <c r="AN10" s="94">
        <v>10.88</v>
      </c>
      <c r="AO10" s="95">
        <v>0</v>
      </c>
      <c r="AP10" s="101">
        <v>0</v>
      </c>
      <c r="AQ10" s="94">
        <v>12.71</v>
      </c>
      <c r="AR10" s="97">
        <v>2</v>
      </c>
      <c r="AS10" s="96">
        <v>5913.9933333333329</v>
      </c>
      <c r="AT10" s="94">
        <v>52.17</v>
      </c>
      <c r="AU10" s="95">
        <v>0</v>
      </c>
      <c r="AV10" s="96">
        <v>0</v>
      </c>
      <c r="AW10" s="102">
        <v>375.80986443570174</v>
      </c>
      <c r="AX10" s="103">
        <v>34</v>
      </c>
      <c r="AY10" s="104">
        <v>39432.449999999997</v>
      </c>
      <c r="AZ10" s="102">
        <v>276.66184482047044</v>
      </c>
      <c r="BA10" s="103">
        <v>44007</v>
      </c>
      <c r="BB10" s="102">
        <v>7165.7283564681065</v>
      </c>
      <c r="BC10" s="102">
        <v>1496238</v>
      </c>
      <c r="BD10" s="102">
        <v>929487.86228143482</v>
      </c>
      <c r="BE10" s="105">
        <v>968920.31228143477</v>
      </c>
      <c r="BF10" s="102">
        <v>2640420</v>
      </c>
      <c r="BG10" s="103">
        <v>1671499.6877185651</v>
      </c>
      <c r="BH10" s="103">
        <v>44007</v>
      </c>
      <c r="BI10" s="103">
        <v>33.272803811195409</v>
      </c>
      <c r="BJ10" s="104">
        <v>968953.59</v>
      </c>
      <c r="BK10" s="105">
        <v>337930.08</v>
      </c>
      <c r="BL10" s="106">
        <v>555927.93999999994</v>
      </c>
      <c r="BM10" s="105">
        <v>75095.570000000007</v>
      </c>
      <c r="BN10" s="105">
        <v>968953.59</v>
      </c>
      <c r="BO10" s="108"/>
      <c r="BP10" s="108"/>
      <c r="BQ10" s="108"/>
      <c r="BR10" s="108"/>
      <c r="BS10" s="108"/>
      <c r="BT10" s="108"/>
    </row>
    <row r="11" spans="1:72" s="107" customFormat="1" ht="10.5" hidden="1" customHeight="1" x14ac:dyDescent="0.15">
      <c r="A11" s="93" t="s">
        <v>101</v>
      </c>
      <c r="B11" s="93">
        <v>10757</v>
      </c>
      <c r="C11" s="93" t="s">
        <v>104</v>
      </c>
      <c r="D11" s="94">
        <v>42.5</v>
      </c>
      <c r="E11" s="95">
        <v>0</v>
      </c>
      <c r="F11" s="96">
        <v>0</v>
      </c>
      <c r="G11" s="94">
        <v>41.95</v>
      </c>
      <c r="H11" s="97">
        <v>0</v>
      </c>
      <c r="I11" s="96">
        <v>0</v>
      </c>
      <c r="J11" s="94">
        <v>47.13</v>
      </c>
      <c r="K11" s="95">
        <v>2</v>
      </c>
      <c r="L11" s="96">
        <v>787.59722466960352</v>
      </c>
      <c r="M11" s="94">
        <v>35.159999999999997</v>
      </c>
      <c r="N11" s="97">
        <v>0</v>
      </c>
      <c r="O11" s="96">
        <v>0</v>
      </c>
      <c r="P11" s="94">
        <v>9.6</v>
      </c>
      <c r="Q11" s="95">
        <v>5</v>
      </c>
      <c r="R11" s="96">
        <v>1897.925371549894</v>
      </c>
      <c r="S11" s="94">
        <v>8.61</v>
      </c>
      <c r="T11" s="97">
        <v>5</v>
      </c>
      <c r="U11" s="96">
        <v>1874.0520964360589</v>
      </c>
      <c r="V11" s="94">
        <v>-135.52000000000001</v>
      </c>
      <c r="W11" s="95">
        <v>5</v>
      </c>
      <c r="X11" s="96">
        <v>2083.7362470862472</v>
      </c>
      <c r="Y11" s="96">
        <v>6.33</v>
      </c>
      <c r="Z11" s="97">
        <v>5</v>
      </c>
      <c r="AA11" s="96">
        <v>9273.0585062240662</v>
      </c>
      <c r="AB11" s="96">
        <v>12.5</v>
      </c>
      <c r="AC11" s="95">
        <v>4</v>
      </c>
      <c r="AD11" s="96">
        <v>33108.253333333334</v>
      </c>
      <c r="AE11" s="94">
        <v>11.99</v>
      </c>
      <c r="AF11" s="97">
        <v>0</v>
      </c>
      <c r="AG11" s="96">
        <v>0</v>
      </c>
      <c r="AH11" s="94">
        <v>95.05</v>
      </c>
      <c r="AI11" s="95">
        <v>0</v>
      </c>
      <c r="AJ11" s="96">
        <v>0</v>
      </c>
      <c r="AK11" s="98">
        <v>-91.304134029590941</v>
      </c>
      <c r="AL11" s="99">
        <v>4</v>
      </c>
      <c r="AM11" s="100">
        <v>6306.3339682539681</v>
      </c>
      <c r="AN11" s="94">
        <v>14.88</v>
      </c>
      <c r="AO11" s="95">
        <v>0</v>
      </c>
      <c r="AP11" s="101">
        <v>0</v>
      </c>
      <c r="AQ11" s="94">
        <v>12.21</v>
      </c>
      <c r="AR11" s="97">
        <v>2</v>
      </c>
      <c r="AS11" s="96">
        <v>5913.9933333333329</v>
      </c>
      <c r="AT11" s="94">
        <v>61.4</v>
      </c>
      <c r="AU11" s="95">
        <v>0</v>
      </c>
      <c r="AV11" s="96">
        <v>0</v>
      </c>
      <c r="AW11" s="102">
        <v>172.48586597040901</v>
      </c>
      <c r="AX11" s="103">
        <v>32</v>
      </c>
      <c r="AY11" s="104">
        <v>61244.95</v>
      </c>
      <c r="AZ11" s="102">
        <v>404.42393726784974</v>
      </c>
      <c r="BA11" s="103">
        <v>69701</v>
      </c>
      <c r="BB11" s="102">
        <v>10681.903433527201</v>
      </c>
      <c r="BC11" s="102">
        <v>2230432</v>
      </c>
      <c r="BD11" s="102">
        <v>1385581.3524613765</v>
      </c>
      <c r="BE11" s="105">
        <v>1446826.3024613764</v>
      </c>
      <c r="BF11" s="102">
        <v>4182060</v>
      </c>
      <c r="BG11" s="103">
        <v>2735233.6975386236</v>
      </c>
      <c r="BH11" s="103">
        <v>69701</v>
      </c>
      <c r="BI11" s="103">
        <v>52.699518223103851</v>
      </c>
      <c r="BJ11" s="104">
        <v>1446879</v>
      </c>
      <c r="BK11" s="105">
        <v>504610.27</v>
      </c>
      <c r="BL11" s="106">
        <v>830133.12</v>
      </c>
      <c r="BM11" s="105">
        <v>112135.61</v>
      </c>
      <c r="BN11" s="105">
        <v>1446879</v>
      </c>
      <c r="BO11" s="108"/>
      <c r="BP11" s="108"/>
      <c r="BQ11" s="108"/>
      <c r="BR11" s="108"/>
      <c r="BS11" s="108"/>
      <c r="BT11" s="108"/>
    </row>
    <row r="12" spans="1:72" s="107" customFormat="1" ht="10.5" hidden="1" customHeight="1" x14ac:dyDescent="0.15">
      <c r="A12" s="93" t="s">
        <v>101</v>
      </c>
      <c r="B12" s="93">
        <v>10758</v>
      </c>
      <c r="C12" s="93" t="s">
        <v>105</v>
      </c>
      <c r="D12" s="94">
        <v>26.8</v>
      </c>
      <c r="E12" s="95">
        <v>0</v>
      </c>
      <c r="F12" s="96">
        <v>0</v>
      </c>
      <c r="G12" s="94">
        <v>27.31</v>
      </c>
      <c r="H12" s="97">
        <v>0</v>
      </c>
      <c r="I12" s="96">
        <v>0</v>
      </c>
      <c r="J12" s="94">
        <v>59.59</v>
      </c>
      <c r="K12" s="95">
        <v>5</v>
      </c>
      <c r="L12" s="96">
        <v>1968.9930616740089</v>
      </c>
      <c r="M12" s="94">
        <v>19.89</v>
      </c>
      <c r="N12" s="97">
        <v>0</v>
      </c>
      <c r="O12" s="96">
        <v>0</v>
      </c>
      <c r="P12" s="94">
        <v>14.13</v>
      </c>
      <c r="Q12" s="95">
        <v>5</v>
      </c>
      <c r="R12" s="96">
        <v>1897.925371549894</v>
      </c>
      <c r="S12" s="94">
        <v>8.85</v>
      </c>
      <c r="T12" s="97">
        <v>5</v>
      </c>
      <c r="U12" s="96">
        <v>1874.0520964360589</v>
      </c>
      <c r="V12" s="94">
        <v>52.43</v>
      </c>
      <c r="W12" s="95">
        <v>0</v>
      </c>
      <c r="X12" s="96">
        <v>0</v>
      </c>
      <c r="Y12" s="96">
        <v>5.08</v>
      </c>
      <c r="Z12" s="97">
        <v>5</v>
      </c>
      <c r="AA12" s="96">
        <v>9273.0585062240662</v>
      </c>
      <c r="AB12" s="96">
        <v>0</v>
      </c>
      <c r="AC12" s="95">
        <v>0</v>
      </c>
      <c r="AD12" s="96">
        <v>0</v>
      </c>
      <c r="AE12" s="94">
        <v>11.12</v>
      </c>
      <c r="AF12" s="97">
        <v>0</v>
      </c>
      <c r="AG12" s="96">
        <v>0</v>
      </c>
      <c r="AH12" s="94">
        <v>32.14</v>
      </c>
      <c r="AI12" s="95">
        <v>5</v>
      </c>
      <c r="AJ12" s="96">
        <v>8292.4196660482376</v>
      </c>
      <c r="AK12" s="98">
        <v>-105.30286424355391</v>
      </c>
      <c r="AL12" s="99">
        <v>4</v>
      </c>
      <c r="AM12" s="100">
        <v>6306.3339682539681</v>
      </c>
      <c r="AN12" s="94">
        <v>8.56</v>
      </c>
      <c r="AO12" s="95">
        <v>0</v>
      </c>
      <c r="AP12" s="101">
        <v>0</v>
      </c>
      <c r="AQ12" s="94">
        <v>16.5</v>
      </c>
      <c r="AR12" s="97">
        <v>3</v>
      </c>
      <c r="AS12" s="96">
        <v>8870.99</v>
      </c>
      <c r="AT12" s="94">
        <v>59.18</v>
      </c>
      <c r="AU12" s="95">
        <v>0</v>
      </c>
      <c r="AV12" s="96">
        <v>0</v>
      </c>
      <c r="AW12" s="102">
        <v>236.27713575644611</v>
      </c>
      <c r="AX12" s="103">
        <v>32</v>
      </c>
      <c r="AY12" s="104">
        <v>38483.769999999997</v>
      </c>
      <c r="AZ12" s="102">
        <v>254.12312009905074</v>
      </c>
      <c r="BA12" s="103">
        <v>66702</v>
      </c>
      <c r="BB12" s="102">
        <v>10222.296994636108</v>
      </c>
      <c r="BC12" s="102">
        <v>2134464</v>
      </c>
      <c r="BD12" s="102">
        <v>1325964.4391311277</v>
      </c>
      <c r="BE12" s="105">
        <v>1364448.2091311277</v>
      </c>
      <c r="BF12" s="102">
        <v>4002120</v>
      </c>
      <c r="BG12" s="103">
        <v>2637671.7908688723</v>
      </c>
      <c r="BH12" s="103">
        <v>66702</v>
      </c>
      <c r="BI12" s="103">
        <v>50.432034899319568</v>
      </c>
      <c r="BJ12" s="104">
        <v>1364498.64</v>
      </c>
      <c r="BK12" s="105">
        <v>475879.48</v>
      </c>
      <c r="BL12" s="106">
        <v>782868.17</v>
      </c>
      <c r="BM12" s="105">
        <v>105751</v>
      </c>
      <c r="BN12" s="105">
        <v>1364498.65</v>
      </c>
      <c r="BO12" s="108"/>
      <c r="BP12" s="108"/>
      <c r="BQ12" s="108"/>
      <c r="BR12" s="108"/>
      <c r="BS12" s="108"/>
      <c r="BT12" s="108"/>
    </row>
    <row r="13" spans="1:72" s="107" customFormat="1" ht="10.5" hidden="1" customHeight="1" x14ac:dyDescent="0.15">
      <c r="A13" s="93" t="s">
        <v>101</v>
      </c>
      <c r="B13" s="93">
        <v>10759</v>
      </c>
      <c r="C13" s="93" t="s">
        <v>106</v>
      </c>
      <c r="D13" s="94">
        <v>49.21</v>
      </c>
      <c r="E13" s="95">
        <v>0</v>
      </c>
      <c r="F13" s="96">
        <v>0</v>
      </c>
      <c r="G13" s="94">
        <v>45.87</v>
      </c>
      <c r="H13" s="97">
        <v>0</v>
      </c>
      <c r="I13" s="96">
        <v>0</v>
      </c>
      <c r="J13" s="94">
        <v>53.33</v>
      </c>
      <c r="K13" s="95">
        <v>3</v>
      </c>
      <c r="L13" s="96">
        <v>1181.3958370044052</v>
      </c>
      <c r="M13" s="94">
        <v>42</v>
      </c>
      <c r="N13" s="97">
        <v>1</v>
      </c>
      <c r="O13" s="96">
        <v>1324.3301481481483</v>
      </c>
      <c r="P13" s="94">
        <v>8.7899999999999991</v>
      </c>
      <c r="Q13" s="95">
        <v>5</v>
      </c>
      <c r="R13" s="96">
        <v>1897.925371549894</v>
      </c>
      <c r="S13" s="94">
        <v>7.5</v>
      </c>
      <c r="T13" s="97">
        <v>5</v>
      </c>
      <c r="U13" s="96">
        <v>1874.0520964360589</v>
      </c>
      <c r="V13" s="94">
        <v>-72.44</v>
      </c>
      <c r="W13" s="95">
        <v>5</v>
      </c>
      <c r="X13" s="96">
        <v>2083.7362470862472</v>
      </c>
      <c r="Y13" s="96">
        <v>12.45</v>
      </c>
      <c r="Z13" s="97">
        <v>5</v>
      </c>
      <c r="AA13" s="96">
        <v>9273.0585062240662</v>
      </c>
      <c r="AB13" s="96">
        <v>10</v>
      </c>
      <c r="AC13" s="95">
        <v>5</v>
      </c>
      <c r="AD13" s="96">
        <v>41385.316666666666</v>
      </c>
      <c r="AE13" s="94">
        <v>3.41</v>
      </c>
      <c r="AF13" s="97">
        <v>0</v>
      </c>
      <c r="AG13" s="96">
        <v>0</v>
      </c>
      <c r="AH13" s="94">
        <v>5.55</v>
      </c>
      <c r="AI13" s="95">
        <v>5</v>
      </c>
      <c r="AJ13" s="96">
        <v>8292.4196660482376</v>
      </c>
      <c r="AK13" s="98">
        <v>-8.9726077138469869</v>
      </c>
      <c r="AL13" s="99">
        <v>5</v>
      </c>
      <c r="AM13" s="100">
        <v>7882.9174603174606</v>
      </c>
      <c r="AN13" s="94">
        <v>19.940000000000001</v>
      </c>
      <c r="AO13" s="95">
        <v>0</v>
      </c>
      <c r="AP13" s="101">
        <v>0</v>
      </c>
      <c r="AQ13" s="94">
        <v>17.32</v>
      </c>
      <c r="AR13" s="97">
        <v>4</v>
      </c>
      <c r="AS13" s="96">
        <v>11827.986666666666</v>
      </c>
      <c r="AT13" s="94">
        <v>61.64</v>
      </c>
      <c r="AU13" s="95">
        <v>0</v>
      </c>
      <c r="AV13" s="96">
        <v>0</v>
      </c>
      <c r="AW13" s="102">
        <v>255.59739228615297</v>
      </c>
      <c r="AX13" s="103">
        <v>43</v>
      </c>
      <c r="AY13" s="104">
        <v>87023.14</v>
      </c>
      <c r="AZ13" s="102">
        <v>772.18221626083368</v>
      </c>
      <c r="BA13" s="103">
        <v>49376</v>
      </c>
      <c r="BB13" s="102">
        <v>10168.198604196443</v>
      </c>
      <c r="BC13" s="102">
        <v>2123168</v>
      </c>
      <c r="BD13" s="102">
        <v>1318947.1765750831</v>
      </c>
      <c r="BE13" s="105">
        <v>1405970.316575083</v>
      </c>
      <c r="BF13" s="102">
        <v>2962560</v>
      </c>
      <c r="BG13" s="103">
        <v>1556589.683424917</v>
      </c>
      <c r="BH13" s="103">
        <v>49376</v>
      </c>
      <c r="BI13" s="103">
        <v>37.332196263812222</v>
      </c>
      <c r="BJ13" s="104">
        <v>1406007.65</v>
      </c>
      <c r="BK13" s="105">
        <v>490356.07</v>
      </c>
      <c r="BL13" s="106">
        <v>806683.57</v>
      </c>
      <c r="BM13" s="105">
        <v>108968.01</v>
      </c>
      <c r="BN13" s="105">
        <v>1406007.65</v>
      </c>
      <c r="BO13" s="108"/>
      <c r="BP13" s="108"/>
      <c r="BQ13" s="108"/>
      <c r="BR13" s="108"/>
      <c r="BS13" s="108"/>
      <c r="BT13" s="108"/>
    </row>
    <row r="14" spans="1:72" s="107" customFormat="1" ht="10.5" hidden="1" customHeight="1" x14ac:dyDescent="0.15">
      <c r="A14" s="93" t="s">
        <v>101</v>
      </c>
      <c r="B14" s="93">
        <v>10760</v>
      </c>
      <c r="C14" s="93" t="s">
        <v>107</v>
      </c>
      <c r="D14" s="94">
        <v>24.82</v>
      </c>
      <c r="E14" s="95">
        <v>0</v>
      </c>
      <c r="F14" s="96">
        <v>0</v>
      </c>
      <c r="G14" s="94">
        <v>23.88</v>
      </c>
      <c r="H14" s="97">
        <v>0</v>
      </c>
      <c r="I14" s="96">
        <v>0</v>
      </c>
      <c r="J14" s="94">
        <v>73.95</v>
      </c>
      <c r="K14" s="95">
        <v>5</v>
      </c>
      <c r="L14" s="96">
        <v>1968.9930616740089</v>
      </c>
      <c r="M14" s="94">
        <v>20.72</v>
      </c>
      <c r="N14" s="97">
        <v>0</v>
      </c>
      <c r="O14" s="96">
        <v>0</v>
      </c>
      <c r="P14" s="94">
        <v>18.27</v>
      </c>
      <c r="Q14" s="95">
        <v>5</v>
      </c>
      <c r="R14" s="96">
        <v>1897.925371549894</v>
      </c>
      <c r="S14" s="94">
        <v>11.19</v>
      </c>
      <c r="T14" s="97">
        <v>5</v>
      </c>
      <c r="U14" s="96">
        <v>1874.0520964360589</v>
      </c>
      <c r="V14" s="94">
        <v>-56.36</v>
      </c>
      <c r="W14" s="95">
        <v>5</v>
      </c>
      <c r="X14" s="96">
        <v>2083.7362470862472</v>
      </c>
      <c r="Y14" s="96">
        <v>1.1499999999999999</v>
      </c>
      <c r="Z14" s="97">
        <v>5</v>
      </c>
      <c r="AA14" s="96">
        <v>9273.0585062240662</v>
      </c>
      <c r="AB14" s="96">
        <v>0</v>
      </c>
      <c r="AC14" s="95">
        <v>0</v>
      </c>
      <c r="AD14" s="96">
        <v>0</v>
      </c>
      <c r="AE14" s="94">
        <v>2.88</v>
      </c>
      <c r="AF14" s="97">
        <v>0</v>
      </c>
      <c r="AG14" s="96">
        <v>0</v>
      </c>
      <c r="AH14" s="94">
        <v>18.89</v>
      </c>
      <c r="AI14" s="95">
        <v>5</v>
      </c>
      <c r="AJ14" s="96">
        <v>8292.4196660482376</v>
      </c>
      <c r="AK14" s="98">
        <v>-22.239261559696342</v>
      </c>
      <c r="AL14" s="99">
        <v>4</v>
      </c>
      <c r="AM14" s="100">
        <v>6306.3339682539681</v>
      </c>
      <c r="AN14" s="94">
        <v>10.42</v>
      </c>
      <c r="AO14" s="95">
        <v>0</v>
      </c>
      <c r="AP14" s="101">
        <v>0</v>
      </c>
      <c r="AQ14" s="94">
        <v>7.89</v>
      </c>
      <c r="AR14" s="97">
        <v>0</v>
      </c>
      <c r="AS14" s="96">
        <v>0</v>
      </c>
      <c r="AT14" s="94">
        <v>28.57</v>
      </c>
      <c r="AU14" s="95">
        <v>0</v>
      </c>
      <c r="AV14" s="96">
        <v>0</v>
      </c>
      <c r="AW14" s="102">
        <v>164.03073844030365</v>
      </c>
      <c r="AX14" s="103">
        <v>34</v>
      </c>
      <c r="AY14" s="104">
        <v>31696.52</v>
      </c>
      <c r="AZ14" s="102">
        <v>222.38581923235657</v>
      </c>
      <c r="BA14" s="103">
        <v>54558</v>
      </c>
      <c r="BB14" s="102">
        <v>8883.7641209850026</v>
      </c>
      <c r="BC14" s="102">
        <v>1854972</v>
      </c>
      <c r="BD14" s="102">
        <v>1152339.3730622518</v>
      </c>
      <c r="BE14" s="105">
        <v>1184035.8930622519</v>
      </c>
      <c r="BF14" s="102">
        <v>3273480</v>
      </c>
      <c r="BG14" s="103">
        <v>2089444.1069377481</v>
      </c>
      <c r="BH14" s="103">
        <v>54558</v>
      </c>
      <c r="BI14" s="103">
        <v>41.250201793605541</v>
      </c>
      <c r="BJ14" s="104">
        <v>1184077.1399999999</v>
      </c>
      <c r="BK14" s="105">
        <v>412956.08</v>
      </c>
      <c r="BL14" s="106">
        <v>679353.04</v>
      </c>
      <c r="BM14" s="105">
        <v>91768.02</v>
      </c>
      <c r="BN14" s="105">
        <v>1184077.1399999999</v>
      </c>
      <c r="BO14" s="108"/>
      <c r="BP14" s="108"/>
      <c r="BQ14" s="108"/>
      <c r="BR14" s="108"/>
      <c r="BS14" s="108"/>
      <c r="BT14" s="108"/>
    </row>
    <row r="15" spans="1:72" s="107" customFormat="1" ht="10.5" hidden="1" customHeight="1" x14ac:dyDescent="0.15">
      <c r="A15" s="93" t="s">
        <v>101</v>
      </c>
      <c r="B15" s="93">
        <v>13815</v>
      </c>
      <c r="C15" s="93" t="s">
        <v>108</v>
      </c>
      <c r="D15" s="94">
        <v>19.16</v>
      </c>
      <c r="E15" s="95">
        <v>0</v>
      </c>
      <c r="F15" s="96">
        <v>0</v>
      </c>
      <c r="G15" s="94">
        <v>20.27</v>
      </c>
      <c r="H15" s="97">
        <v>0</v>
      </c>
      <c r="I15" s="96">
        <v>0</v>
      </c>
      <c r="J15" s="94">
        <v>43.62</v>
      </c>
      <c r="K15" s="95">
        <v>1</v>
      </c>
      <c r="L15" s="96">
        <v>393.79861233480176</v>
      </c>
      <c r="M15" s="94">
        <v>29.41</v>
      </c>
      <c r="N15" s="97">
        <v>0</v>
      </c>
      <c r="O15" s="96">
        <v>0</v>
      </c>
      <c r="P15" s="94">
        <v>21.86</v>
      </c>
      <c r="Q15" s="95">
        <v>3</v>
      </c>
      <c r="R15" s="96">
        <v>1138.7552229299363</v>
      </c>
      <c r="S15" s="94">
        <v>22.28</v>
      </c>
      <c r="T15" s="97">
        <v>3</v>
      </c>
      <c r="U15" s="96">
        <v>1124.4312578616352</v>
      </c>
      <c r="V15" s="94">
        <v>-86.34</v>
      </c>
      <c r="W15" s="95">
        <v>5</v>
      </c>
      <c r="X15" s="96">
        <v>2083.7362470862472</v>
      </c>
      <c r="Y15" s="96">
        <v>7.82</v>
      </c>
      <c r="Z15" s="97">
        <v>5</v>
      </c>
      <c r="AA15" s="96">
        <v>9273.0585062240662</v>
      </c>
      <c r="AB15" s="96">
        <v>18.18</v>
      </c>
      <c r="AC15" s="95">
        <v>0</v>
      </c>
      <c r="AD15" s="96">
        <v>0</v>
      </c>
      <c r="AE15" s="94">
        <v>2.02</v>
      </c>
      <c r="AF15" s="97">
        <v>0</v>
      </c>
      <c r="AG15" s="96">
        <v>0</v>
      </c>
      <c r="AH15" s="94">
        <v>72.06</v>
      </c>
      <c r="AI15" s="95">
        <v>2</v>
      </c>
      <c r="AJ15" s="96">
        <v>3316.9678664192948</v>
      </c>
      <c r="AK15" s="98">
        <v>-56.207874857680316</v>
      </c>
      <c r="AL15" s="99">
        <v>4</v>
      </c>
      <c r="AM15" s="100">
        <v>6306.3339682539681</v>
      </c>
      <c r="AN15" s="94">
        <v>14.38</v>
      </c>
      <c r="AO15" s="95">
        <v>0</v>
      </c>
      <c r="AP15" s="101">
        <v>0</v>
      </c>
      <c r="AQ15" s="94">
        <v>2.17</v>
      </c>
      <c r="AR15" s="97">
        <v>0</v>
      </c>
      <c r="AS15" s="96">
        <v>0</v>
      </c>
      <c r="AT15" s="94">
        <v>25</v>
      </c>
      <c r="AU15" s="95">
        <v>0</v>
      </c>
      <c r="AV15" s="96">
        <v>0</v>
      </c>
      <c r="AW15" s="102">
        <v>155.68212514231965</v>
      </c>
      <c r="AX15" s="103">
        <v>23</v>
      </c>
      <c r="AY15" s="104">
        <v>23637.08</v>
      </c>
      <c r="AZ15" s="102">
        <v>112.18589352042923</v>
      </c>
      <c r="BA15" s="103">
        <v>49874</v>
      </c>
      <c r="BB15" s="102">
        <v>5493.6589828364722</v>
      </c>
      <c r="BC15" s="102">
        <v>1147102</v>
      </c>
      <c r="BD15" s="102">
        <v>712598.78829354572</v>
      </c>
      <c r="BE15" s="105">
        <v>736235.86829354567</v>
      </c>
      <c r="BF15" s="102">
        <v>2992440</v>
      </c>
      <c r="BG15" s="103">
        <v>2256204.1317064543</v>
      </c>
      <c r="BH15" s="103">
        <v>49874</v>
      </c>
      <c r="BI15" s="103">
        <v>37.708724004807408</v>
      </c>
      <c r="BJ15" s="104">
        <v>736273.58</v>
      </c>
      <c r="BK15" s="105">
        <v>256781.12</v>
      </c>
      <c r="BL15" s="106">
        <v>422429.99</v>
      </c>
      <c r="BM15" s="105">
        <v>57062.47</v>
      </c>
      <c r="BN15" s="105">
        <v>736273.58</v>
      </c>
      <c r="BO15" s="108"/>
      <c r="BP15" s="108"/>
      <c r="BQ15" s="108"/>
      <c r="BR15" s="108"/>
      <c r="BS15" s="108"/>
      <c r="BT15" s="108"/>
    </row>
    <row r="16" spans="1:72" s="107" customFormat="1" ht="10.5" hidden="1" customHeight="1" x14ac:dyDescent="0.15">
      <c r="A16" s="93" t="s">
        <v>101</v>
      </c>
      <c r="B16" s="93">
        <v>21428</v>
      </c>
      <c r="C16" s="93" t="s">
        <v>109</v>
      </c>
      <c r="D16" s="94">
        <v>19.04</v>
      </c>
      <c r="E16" s="95">
        <v>0</v>
      </c>
      <c r="F16" s="96">
        <v>0</v>
      </c>
      <c r="G16" s="94">
        <v>19.77</v>
      </c>
      <c r="H16" s="97">
        <v>0</v>
      </c>
      <c r="I16" s="96">
        <v>0</v>
      </c>
      <c r="J16" s="94">
        <v>25</v>
      </c>
      <c r="K16" s="95">
        <v>0</v>
      </c>
      <c r="L16" s="96">
        <v>0</v>
      </c>
      <c r="M16" s="94">
        <v>20.03</v>
      </c>
      <c r="N16" s="97">
        <v>0</v>
      </c>
      <c r="O16" s="96">
        <v>0</v>
      </c>
      <c r="P16" s="94">
        <v>50</v>
      </c>
      <c r="Q16" s="95">
        <v>0</v>
      </c>
      <c r="R16" s="96">
        <v>0</v>
      </c>
      <c r="S16" s="94">
        <v>54.21</v>
      </c>
      <c r="T16" s="97">
        <v>0</v>
      </c>
      <c r="U16" s="96">
        <v>0</v>
      </c>
      <c r="V16" s="94">
        <v>-255.66</v>
      </c>
      <c r="W16" s="95">
        <v>5</v>
      </c>
      <c r="X16" s="96">
        <v>2083.7362470862472</v>
      </c>
      <c r="Y16" s="96">
        <v>0</v>
      </c>
      <c r="Z16" s="97">
        <v>0</v>
      </c>
      <c r="AA16" s="96">
        <v>0</v>
      </c>
      <c r="AB16" s="96">
        <v>0</v>
      </c>
      <c r="AC16" s="95">
        <v>0</v>
      </c>
      <c r="AD16" s="96">
        <v>0</v>
      </c>
      <c r="AE16" s="94">
        <v>2.08</v>
      </c>
      <c r="AF16" s="97">
        <v>0</v>
      </c>
      <c r="AG16" s="96">
        <v>0</v>
      </c>
      <c r="AH16" s="94">
        <v>0</v>
      </c>
      <c r="AI16" s="95">
        <v>5</v>
      </c>
      <c r="AJ16" s="96">
        <v>8292.4196660482376</v>
      </c>
      <c r="AK16" s="98">
        <v>0</v>
      </c>
      <c r="AL16" s="99">
        <v>5</v>
      </c>
      <c r="AM16" s="100">
        <v>7882.9174603174606</v>
      </c>
      <c r="AN16" s="94">
        <v>5</v>
      </c>
      <c r="AO16" s="95">
        <v>0</v>
      </c>
      <c r="AP16" s="101">
        <v>0</v>
      </c>
      <c r="AQ16" s="94">
        <v>0</v>
      </c>
      <c r="AR16" s="97">
        <v>0</v>
      </c>
      <c r="AS16" s="96">
        <v>0</v>
      </c>
      <c r="AT16" s="94">
        <v>0</v>
      </c>
      <c r="AU16" s="95">
        <v>0</v>
      </c>
      <c r="AV16" s="96">
        <v>0</v>
      </c>
      <c r="AW16" s="102">
        <v>-60.529999999999987</v>
      </c>
      <c r="AX16" s="103">
        <v>15</v>
      </c>
      <c r="AY16" s="104">
        <v>18259.07</v>
      </c>
      <c r="AZ16" s="102">
        <v>56.517963268675196</v>
      </c>
      <c r="BA16" s="103">
        <v>3077</v>
      </c>
      <c r="BB16" s="102">
        <v>221.04383947793431</v>
      </c>
      <c r="BC16" s="102">
        <v>46155</v>
      </c>
      <c r="BD16" s="102">
        <v>28672.251529235069</v>
      </c>
      <c r="BE16" s="105">
        <v>46931.321529235065</v>
      </c>
      <c r="BF16" s="102">
        <v>184620</v>
      </c>
      <c r="BG16" s="103">
        <v>137688.67847076495</v>
      </c>
      <c r="BH16" s="103">
        <v>3077</v>
      </c>
      <c r="BI16" s="103">
        <v>2.3264575482775074</v>
      </c>
      <c r="BJ16" s="104">
        <v>46933.65</v>
      </c>
      <c r="BK16" s="105">
        <v>16368.47</v>
      </c>
      <c r="BL16" s="106">
        <v>26927.74</v>
      </c>
      <c r="BM16" s="105">
        <v>3637.44</v>
      </c>
      <c r="BN16" s="105">
        <v>46933.65</v>
      </c>
      <c r="BO16" s="108"/>
      <c r="BP16" s="108"/>
      <c r="BQ16" s="108"/>
      <c r="BR16" s="109"/>
      <c r="BS16" s="108"/>
      <c r="BT16" s="108"/>
    </row>
    <row r="17" spans="1:72" s="107" customFormat="1" ht="10.5" hidden="1" customHeight="1" x14ac:dyDescent="0.15">
      <c r="A17" s="93" t="s">
        <v>101</v>
      </c>
      <c r="B17" s="93">
        <v>21429</v>
      </c>
      <c r="C17" s="93" t="s">
        <v>110</v>
      </c>
      <c r="D17" s="94">
        <v>47.46</v>
      </c>
      <c r="E17" s="95">
        <v>0</v>
      </c>
      <c r="F17" s="96">
        <v>0</v>
      </c>
      <c r="G17" s="94">
        <v>45.22</v>
      </c>
      <c r="H17" s="97">
        <v>0</v>
      </c>
      <c r="I17" s="96">
        <v>0</v>
      </c>
      <c r="J17" s="94">
        <v>61.22</v>
      </c>
      <c r="K17" s="95">
        <v>5</v>
      </c>
      <c r="L17" s="96">
        <v>1968.9930616740089</v>
      </c>
      <c r="M17" s="94">
        <v>36.909999999999997</v>
      </c>
      <c r="N17" s="97">
        <v>0</v>
      </c>
      <c r="O17" s="96">
        <v>0</v>
      </c>
      <c r="P17" s="94">
        <v>20.48</v>
      </c>
      <c r="Q17" s="95">
        <v>3</v>
      </c>
      <c r="R17" s="96">
        <v>1138.7552229299363</v>
      </c>
      <c r="S17" s="94">
        <v>14.2</v>
      </c>
      <c r="T17" s="97">
        <v>5</v>
      </c>
      <c r="U17" s="96">
        <v>1874.0520964360589</v>
      </c>
      <c r="V17" s="94">
        <v>198.67</v>
      </c>
      <c r="W17" s="95">
        <v>0</v>
      </c>
      <c r="X17" s="96">
        <v>0</v>
      </c>
      <c r="Y17" s="96">
        <v>5.92</v>
      </c>
      <c r="Z17" s="97">
        <v>5</v>
      </c>
      <c r="AA17" s="96">
        <v>9273.0585062240662</v>
      </c>
      <c r="AB17" s="96">
        <v>100</v>
      </c>
      <c r="AC17" s="95">
        <v>0</v>
      </c>
      <c r="AD17" s="96">
        <v>0</v>
      </c>
      <c r="AE17" s="94">
        <v>0.43</v>
      </c>
      <c r="AF17" s="97">
        <v>0</v>
      </c>
      <c r="AG17" s="96">
        <v>0</v>
      </c>
      <c r="AH17" s="94">
        <v>40.82</v>
      </c>
      <c r="AI17" s="95">
        <v>5</v>
      </c>
      <c r="AJ17" s="96">
        <v>8292.4196660482376</v>
      </c>
      <c r="AK17" s="98">
        <v>-23.941637647631804</v>
      </c>
      <c r="AL17" s="99">
        <v>4</v>
      </c>
      <c r="AM17" s="100">
        <v>6306.3339682539681</v>
      </c>
      <c r="AN17" s="94">
        <v>29.69</v>
      </c>
      <c r="AO17" s="95">
        <v>0</v>
      </c>
      <c r="AP17" s="101">
        <v>0</v>
      </c>
      <c r="AQ17" s="94">
        <v>28.95</v>
      </c>
      <c r="AR17" s="97">
        <v>5</v>
      </c>
      <c r="AS17" s="96">
        <v>14784.983333333332</v>
      </c>
      <c r="AT17" s="94">
        <v>90.91</v>
      </c>
      <c r="AU17" s="95">
        <v>5</v>
      </c>
      <c r="AV17" s="96">
        <v>7575.6172881355933</v>
      </c>
      <c r="AW17" s="102">
        <v>696.93836235236824</v>
      </c>
      <c r="AX17" s="103">
        <v>37</v>
      </c>
      <c r="AY17" s="104">
        <v>51214.21</v>
      </c>
      <c r="AZ17" s="102">
        <v>391.02884234420139</v>
      </c>
      <c r="BA17" s="103">
        <v>8545</v>
      </c>
      <c r="BB17" s="102">
        <v>1514.1658652050937</v>
      </c>
      <c r="BC17" s="102">
        <v>316165</v>
      </c>
      <c r="BD17" s="102">
        <v>196406.94192916492</v>
      </c>
      <c r="BE17" s="105">
        <v>247621.15192916492</v>
      </c>
      <c r="BF17" s="102">
        <v>512700</v>
      </c>
      <c r="BG17" s="103">
        <v>265078.84807083511</v>
      </c>
      <c r="BH17" s="103">
        <v>8545</v>
      </c>
      <c r="BI17" s="103">
        <v>6.4607019012126425</v>
      </c>
      <c r="BJ17" s="104">
        <v>247627.61</v>
      </c>
      <c r="BK17" s="105">
        <v>86362.05</v>
      </c>
      <c r="BL17" s="106">
        <v>142074</v>
      </c>
      <c r="BM17" s="105">
        <v>19191.57</v>
      </c>
      <c r="BN17" s="105">
        <v>247627.62</v>
      </c>
      <c r="BO17" s="108"/>
      <c r="BP17" s="108"/>
      <c r="BQ17" s="108"/>
      <c r="BR17" s="108"/>
      <c r="BS17" s="108"/>
      <c r="BT17" s="108"/>
    </row>
    <row r="18" spans="1:72" s="107" customFormat="1" ht="10.5" hidden="1" customHeight="1" x14ac:dyDescent="0.15">
      <c r="A18" s="93" t="s">
        <v>101</v>
      </c>
      <c r="B18" s="93">
        <v>21430</v>
      </c>
      <c r="C18" s="93" t="s">
        <v>111</v>
      </c>
      <c r="D18" s="94">
        <v>53.02</v>
      </c>
      <c r="E18" s="95">
        <v>0</v>
      </c>
      <c r="F18" s="96">
        <v>0</v>
      </c>
      <c r="G18" s="94">
        <v>52.27</v>
      </c>
      <c r="H18" s="97">
        <v>0</v>
      </c>
      <c r="I18" s="96">
        <v>0</v>
      </c>
      <c r="J18" s="94">
        <v>76</v>
      </c>
      <c r="K18" s="95">
        <v>5</v>
      </c>
      <c r="L18" s="96">
        <v>1968.9930616740089</v>
      </c>
      <c r="M18" s="94">
        <v>32.299999999999997</v>
      </c>
      <c r="N18" s="97">
        <v>0</v>
      </c>
      <c r="O18" s="96">
        <v>0</v>
      </c>
      <c r="P18" s="94">
        <v>16.7</v>
      </c>
      <c r="Q18" s="95">
        <v>5</v>
      </c>
      <c r="R18" s="96">
        <v>1897.925371549894</v>
      </c>
      <c r="S18" s="94">
        <v>23.05</v>
      </c>
      <c r="T18" s="97">
        <v>3</v>
      </c>
      <c r="U18" s="96">
        <v>1124.4312578616352</v>
      </c>
      <c r="V18" s="94">
        <v>33.82</v>
      </c>
      <c r="W18" s="95">
        <v>0</v>
      </c>
      <c r="X18" s="96">
        <v>0</v>
      </c>
      <c r="Y18" s="96">
        <v>7.81</v>
      </c>
      <c r="Z18" s="97">
        <v>5</v>
      </c>
      <c r="AA18" s="96">
        <v>9273.0585062240662</v>
      </c>
      <c r="AB18" s="96">
        <v>25</v>
      </c>
      <c r="AC18" s="95">
        <v>0</v>
      </c>
      <c r="AD18" s="96">
        <v>0</v>
      </c>
      <c r="AE18" s="94">
        <v>1.18</v>
      </c>
      <c r="AF18" s="97">
        <v>0</v>
      </c>
      <c r="AG18" s="96">
        <v>0</v>
      </c>
      <c r="AH18" s="94">
        <v>24.06</v>
      </c>
      <c r="AI18" s="95">
        <v>5</v>
      </c>
      <c r="AJ18" s="96">
        <v>8292.4196660482376</v>
      </c>
      <c r="AK18" s="98">
        <v>-25.371473940325266</v>
      </c>
      <c r="AL18" s="99">
        <v>4</v>
      </c>
      <c r="AM18" s="100">
        <v>6306.3339682539681</v>
      </c>
      <c r="AN18" s="94">
        <v>34.56</v>
      </c>
      <c r="AO18" s="95">
        <v>0</v>
      </c>
      <c r="AP18" s="101">
        <v>0</v>
      </c>
      <c r="AQ18" s="94">
        <v>29.79</v>
      </c>
      <c r="AR18" s="97">
        <v>5</v>
      </c>
      <c r="AS18" s="96">
        <v>14784.983333333332</v>
      </c>
      <c r="AT18" s="94">
        <v>85.71</v>
      </c>
      <c r="AU18" s="95">
        <v>4</v>
      </c>
      <c r="AV18" s="96">
        <v>6060.4938305084743</v>
      </c>
      <c r="AW18" s="102">
        <v>469.89852605967479</v>
      </c>
      <c r="AX18" s="103">
        <v>36</v>
      </c>
      <c r="AY18" s="104">
        <v>49708.639999999999</v>
      </c>
      <c r="AZ18" s="102">
        <v>369.27590590177465</v>
      </c>
      <c r="BA18" s="103">
        <v>15600</v>
      </c>
      <c r="BB18" s="102">
        <v>2689.5941989125317</v>
      </c>
      <c r="BC18" s="102">
        <v>561600</v>
      </c>
      <c r="BD18" s="102">
        <v>348875.2347268642</v>
      </c>
      <c r="BE18" s="105">
        <v>398583.87472686422</v>
      </c>
      <c r="BF18" s="102">
        <v>936000</v>
      </c>
      <c r="BG18" s="103">
        <v>537416.12527313572</v>
      </c>
      <c r="BH18" s="103">
        <v>15600</v>
      </c>
      <c r="BI18" s="103">
        <v>11.794844898644497</v>
      </c>
      <c r="BJ18" s="104">
        <v>398595.67</v>
      </c>
      <c r="BK18" s="105">
        <v>139013.32999999999</v>
      </c>
      <c r="BL18" s="106">
        <v>228690.49</v>
      </c>
      <c r="BM18" s="105">
        <v>30891.85</v>
      </c>
      <c r="BN18" s="105">
        <v>398595.67</v>
      </c>
      <c r="BO18" s="108"/>
      <c r="BP18" s="108"/>
      <c r="BQ18" s="108"/>
      <c r="BR18" s="108"/>
      <c r="BS18" s="108"/>
      <c r="BT18" s="108"/>
    </row>
    <row r="19" spans="1:72" s="107" customFormat="1" ht="10.5" hidden="1" customHeight="1" x14ac:dyDescent="0.15">
      <c r="A19" s="93" t="s">
        <v>101</v>
      </c>
      <c r="B19" s="93">
        <v>22604</v>
      </c>
      <c r="C19" s="93" t="s">
        <v>112</v>
      </c>
      <c r="D19" s="94">
        <v>22.61</v>
      </c>
      <c r="E19" s="95">
        <v>0</v>
      </c>
      <c r="F19" s="96">
        <v>0</v>
      </c>
      <c r="G19" s="94">
        <v>26.94</v>
      </c>
      <c r="H19" s="97">
        <v>0</v>
      </c>
      <c r="I19" s="96">
        <v>0</v>
      </c>
      <c r="J19" s="94">
        <v>69.84</v>
      </c>
      <c r="K19" s="95">
        <v>5</v>
      </c>
      <c r="L19" s="96">
        <v>1968.9930616740089</v>
      </c>
      <c r="M19" s="94">
        <v>31.23</v>
      </c>
      <c r="N19" s="97">
        <v>0</v>
      </c>
      <c r="O19" s="96">
        <v>0</v>
      </c>
      <c r="P19" s="94">
        <v>29.87</v>
      </c>
      <c r="Q19" s="95">
        <v>1</v>
      </c>
      <c r="R19" s="96">
        <v>379.58507430997878</v>
      </c>
      <c r="S19" s="94">
        <v>38.49</v>
      </c>
      <c r="T19" s="97">
        <v>0</v>
      </c>
      <c r="U19" s="96">
        <v>0</v>
      </c>
      <c r="V19" s="94">
        <v>35.19</v>
      </c>
      <c r="W19" s="95">
        <v>0</v>
      </c>
      <c r="X19" s="96">
        <v>0</v>
      </c>
      <c r="Y19" s="96">
        <v>8.93</v>
      </c>
      <c r="Z19" s="97">
        <v>5</v>
      </c>
      <c r="AA19" s="96">
        <v>9273.0585062240662</v>
      </c>
      <c r="AB19" s="96">
        <v>100</v>
      </c>
      <c r="AC19" s="95">
        <v>0</v>
      </c>
      <c r="AD19" s="96">
        <v>0</v>
      </c>
      <c r="AE19" s="94">
        <v>1.36</v>
      </c>
      <c r="AF19" s="97">
        <v>0</v>
      </c>
      <c r="AG19" s="96">
        <v>0</v>
      </c>
      <c r="AH19" s="94">
        <v>18.91</v>
      </c>
      <c r="AI19" s="95">
        <v>5</v>
      </c>
      <c r="AJ19" s="96">
        <v>8292.4196660482376</v>
      </c>
      <c r="AK19" s="98">
        <v>-8.6626912181303126</v>
      </c>
      <c r="AL19" s="99">
        <v>5</v>
      </c>
      <c r="AM19" s="100">
        <v>7882.9174603174606</v>
      </c>
      <c r="AN19" s="94">
        <v>33.25</v>
      </c>
      <c r="AO19" s="95">
        <v>0</v>
      </c>
      <c r="AP19" s="101">
        <v>0</v>
      </c>
      <c r="AQ19" s="94">
        <v>3.94</v>
      </c>
      <c r="AR19" s="97">
        <v>0</v>
      </c>
      <c r="AS19" s="96">
        <v>0</v>
      </c>
      <c r="AT19" s="94">
        <v>60</v>
      </c>
      <c r="AU19" s="95">
        <v>0</v>
      </c>
      <c r="AV19" s="96">
        <v>0</v>
      </c>
      <c r="AW19" s="102">
        <v>471.89730878186975</v>
      </c>
      <c r="AX19" s="103">
        <v>21</v>
      </c>
      <c r="AY19" s="104">
        <v>27796.97</v>
      </c>
      <c r="AZ19" s="102">
        <v>120.45736070986381</v>
      </c>
      <c r="BA19" s="103">
        <v>11374</v>
      </c>
      <c r="BB19" s="102">
        <v>1143.9108489797968</v>
      </c>
      <c r="BC19" s="102">
        <v>238854</v>
      </c>
      <c r="BD19" s="102">
        <v>148380.06644489034</v>
      </c>
      <c r="BE19" s="105">
        <v>176177.03644489034</v>
      </c>
      <c r="BF19" s="102">
        <v>682440</v>
      </c>
      <c r="BG19" s="103">
        <v>506262.96355510969</v>
      </c>
      <c r="BH19" s="103">
        <v>11374</v>
      </c>
      <c r="BI19" s="103">
        <v>8.5996516587937499</v>
      </c>
      <c r="BJ19" s="104">
        <v>176185.64</v>
      </c>
      <c r="BK19" s="105">
        <v>61446.11</v>
      </c>
      <c r="BL19" s="106">
        <v>101084.84</v>
      </c>
      <c r="BM19" s="105">
        <v>13654.69</v>
      </c>
      <c r="BN19" s="105">
        <v>176185.64</v>
      </c>
      <c r="BO19" s="108"/>
      <c r="BP19" s="108"/>
      <c r="BQ19" s="108"/>
      <c r="BR19" s="108"/>
      <c r="BS19" s="108"/>
      <c r="BT19" s="108"/>
    </row>
    <row r="20" spans="1:72" s="107" customFormat="1" ht="10.5" hidden="1" customHeight="1" x14ac:dyDescent="0.15">
      <c r="A20" s="93" t="s">
        <v>101</v>
      </c>
      <c r="B20" s="93">
        <v>22754</v>
      </c>
      <c r="C20" s="93" t="s">
        <v>113</v>
      </c>
      <c r="D20" s="94">
        <v>15.83</v>
      </c>
      <c r="E20" s="95">
        <v>0</v>
      </c>
      <c r="F20" s="96">
        <v>0</v>
      </c>
      <c r="G20" s="94">
        <v>17.07</v>
      </c>
      <c r="H20" s="97">
        <v>0</v>
      </c>
      <c r="I20" s="96">
        <v>0</v>
      </c>
      <c r="J20" s="94">
        <v>0</v>
      </c>
      <c r="K20" s="95">
        <v>0</v>
      </c>
      <c r="L20" s="96">
        <v>0</v>
      </c>
      <c r="M20" s="94">
        <v>0</v>
      </c>
      <c r="N20" s="97">
        <v>0</v>
      </c>
      <c r="O20" s="96">
        <v>0</v>
      </c>
      <c r="P20" s="94">
        <v>100</v>
      </c>
      <c r="Q20" s="95">
        <v>0</v>
      </c>
      <c r="R20" s="96">
        <v>0</v>
      </c>
      <c r="S20" s="94">
        <v>9.32</v>
      </c>
      <c r="T20" s="97">
        <v>5</v>
      </c>
      <c r="U20" s="96">
        <v>1874.0520964360589</v>
      </c>
      <c r="V20" s="94">
        <v>-86.52</v>
      </c>
      <c r="W20" s="95">
        <v>5</v>
      </c>
      <c r="X20" s="96">
        <v>2083.7362470862472</v>
      </c>
      <c r="Y20" s="96">
        <v>0</v>
      </c>
      <c r="Z20" s="97">
        <v>0</v>
      </c>
      <c r="AA20" s="96">
        <v>0</v>
      </c>
      <c r="AB20" s="96">
        <v>0</v>
      </c>
      <c r="AC20" s="95">
        <v>0</v>
      </c>
      <c r="AD20" s="96">
        <v>0</v>
      </c>
      <c r="AE20" s="94">
        <v>0</v>
      </c>
      <c r="AF20" s="97">
        <v>0</v>
      </c>
      <c r="AG20" s="96">
        <v>0</v>
      </c>
      <c r="AH20" s="94">
        <v>0</v>
      </c>
      <c r="AI20" s="95">
        <v>0</v>
      </c>
      <c r="AJ20" s="96">
        <v>0</v>
      </c>
      <c r="AK20" s="94">
        <v>0</v>
      </c>
      <c r="AL20" s="97">
        <v>0</v>
      </c>
      <c r="AM20" s="96">
        <v>0</v>
      </c>
      <c r="AN20" s="94">
        <v>0</v>
      </c>
      <c r="AO20" s="97">
        <v>0</v>
      </c>
      <c r="AP20" s="101">
        <v>0</v>
      </c>
      <c r="AQ20" s="94">
        <v>0</v>
      </c>
      <c r="AR20" s="97">
        <v>0</v>
      </c>
      <c r="AS20" s="96">
        <v>0</v>
      </c>
      <c r="AT20" s="94">
        <v>0</v>
      </c>
      <c r="AU20" s="95">
        <v>0</v>
      </c>
      <c r="AV20" s="96">
        <v>0</v>
      </c>
      <c r="AW20" s="102">
        <v>55.7</v>
      </c>
      <c r="AX20" s="103">
        <v>10</v>
      </c>
      <c r="AY20" s="104">
        <v>3957.79</v>
      </c>
      <c r="AZ20" s="102">
        <v>8.1671275278580282</v>
      </c>
      <c r="BA20" s="103">
        <v>7167</v>
      </c>
      <c r="BB20" s="102">
        <v>343.23934514968158</v>
      </c>
      <c r="BC20" s="102">
        <v>71670</v>
      </c>
      <c r="BD20" s="102">
        <v>44522.592722354624</v>
      </c>
      <c r="BE20" s="105">
        <v>48480.382722354625</v>
      </c>
      <c r="BF20" s="102">
        <v>430020</v>
      </c>
      <c r="BG20" s="103">
        <v>381539.61727764539</v>
      </c>
      <c r="BH20" s="103">
        <v>7167</v>
      </c>
      <c r="BI20" s="103">
        <v>5.4188239351657117</v>
      </c>
      <c r="BJ20" s="104">
        <v>48485.8</v>
      </c>
      <c r="BK20" s="105">
        <v>16909.8</v>
      </c>
      <c r="BL20" s="106">
        <v>27818.27</v>
      </c>
      <c r="BM20" s="105">
        <v>3757.73</v>
      </c>
      <c r="BN20" s="105">
        <v>48485.8</v>
      </c>
      <c r="BO20" s="108"/>
      <c r="BP20" s="108"/>
      <c r="BQ20" s="108"/>
      <c r="BR20" s="108"/>
      <c r="BS20" s="108"/>
      <c r="BT20" s="108"/>
    </row>
    <row r="21" spans="1:72" s="107" customFormat="1" ht="10.5" hidden="1" customHeight="1" x14ac:dyDescent="0.15">
      <c r="A21" s="93" t="s">
        <v>101</v>
      </c>
      <c r="B21" s="93">
        <v>22868</v>
      </c>
      <c r="C21" s="93" t="s">
        <v>114</v>
      </c>
      <c r="D21" s="94">
        <v>40.81</v>
      </c>
      <c r="E21" s="95">
        <v>0</v>
      </c>
      <c r="F21" s="96">
        <v>0</v>
      </c>
      <c r="G21" s="94">
        <v>42.65</v>
      </c>
      <c r="H21" s="97">
        <v>0</v>
      </c>
      <c r="I21" s="96">
        <v>0</v>
      </c>
      <c r="J21" s="94">
        <v>57.14</v>
      </c>
      <c r="K21" s="95">
        <v>4</v>
      </c>
      <c r="L21" s="96">
        <v>1575.194449339207</v>
      </c>
      <c r="M21" s="94">
        <v>30.69</v>
      </c>
      <c r="N21" s="97">
        <v>0</v>
      </c>
      <c r="O21" s="96">
        <v>0</v>
      </c>
      <c r="P21" s="94">
        <v>22.01</v>
      </c>
      <c r="Q21" s="95">
        <v>3</v>
      </c>
      <c r="R21" s="96">
        <v>1138.7552229299363</v>
      </c>
      <c r="S21" s="94">
        <v>26.42</v>
      </c>
      <c r="T21" s="97">
        <v>1</v>
      </c>
      <c r="U21" s="96">
        <v>374.81041928721174</v>
      </c>
      <c r="V21" s="94">
        <v>-33.15</v>
      </c>
      <c r="W21" s="95">
        <v>5</v>
      </c>
      <c r="X21" s="96">
        <v>2083.7362470862472</v>
      </c>
      <c r="Y21" s="96">
        <v>1.9</v>
      </c>
      <c r="Z21" s="97">
        <v>5</v>
      </c>
      <c r="AA21" s="96">
        <v>9273.0585062240662</v>
      </c>
      <c r="AB21" s="96">
        <v>28.57</v>
      </c>
      <c r="AC21" s="95">
        <v>0</v>
      </c>
      <c r="AD21" s="96">
        <v>0</v>
      </c>
      <c r="AE21" s="94">
        <v>2.08</v>
      </c>
      <c r="AF21" s="97">
        <v>0</v>
      </c>
      <c r="AG21" s="96">
        <v>0</v>
      </c>
      <c r="AH21" s="94">
        <v>11.76</v>
      </c>
      <c r="AI21" s="95">
        <v>5</v>
      </c>
      <c r="AJ21" s="96">
        <v>8292.4196660482376</v>
      </c>
      <c r="AK21" s="98">
        <v>-51.972377148810558</v>
      </c>
      <c r="AL21" s="99">
        <v>4</v>
      </c>
      <c r="AM21" s="100">
        <v>6306.3339682539681</v>
      </c>
      <c r="AN21" s="94">
        <v>31.91</v>
      </c>
      <c r="AO21" s="95">
        <v>0</v>
      </c>
      <c r="AP21" s="101">
        <v>0</v>
      </c>
      <c r="AQ21" s="94">
        <v>6</v>
      </c>
      <c r="AR21" s="97">
        <v>0</v>
      </c>
      <c r="AS21" s="96">
        <v>0</v>
      </c>
      <c r="AT21" s="94">
        <v>75</v>
      </c>
      <c r="AU21" s="95">
        <v>2</v>
      </c>
      <c r="AV21" s="96">
        <v>3030.2469152542371</v>
      </c>
      <c r="AW21" s="102">
        <v>291.81762285118947</v>
      </c>
      <c r="AX21" s="103">
        <v>29</v>
      </c>
      <c r="AY21" s="104">
        <v>32074.560000000001</v>
      </c>
      <c r="AZ21" s="102">
        <v>191.94433347090384</v>
      </c>
      <c r="BA21" s="103">
        <v>18261</v>
      </c>
      <c r="BB21" s="102">
        <v>2536.1925041380173</v>
      </c>
      <c r="BC21" s="102">
        <v>529569</v>
      </c>
      <c r="BD21" s="102">
        <v>328977.04625902907</v>
      </c>
      <c r="BE21" s="105">
        <v>361051.60625902907</v>
      </c>
      <c r="BF21" s="102">
        <v>1095660</v>
      </c>
      <c r="BG21" s="103">
        <v>734608.39374097087</v>
      </c>
      <c r="BH21" s="103">
        <v>18261</v>
      </c>
      <c r="BI21" s="103">
        <v>13.806773249624817</v>
      </c>
      <c r="BJ21" s="104">
        <v>361065.41</v>
      </c>
      <c r="BK21" s="105">
        <v>125924.4</v>
      </c>
      <c r="BL21" s="106">
        <v>207157.86</v>
      </c>
      <c r="BM21" s="105">
        <v>27983.19</v>
      </c>
      <c r="BN21" s="105">
        <v>361065.45</v>
      </c>
      <c r="BO21" s="108"/>
      <c r="BP21" s="108"/>
      <c r="BQ21" s="108"/>
      <c r="BR21" s="108"/>
      <c r="BS21" s="108"/>
      <c r="BT21" s="108"/>
    </row>
    <row r="22" spans="1:72" s="107" customFormat="1" ht="10.5" hidden="1" customHeight="1" x14ac:dyDescent="0.15">
      <c r="A22" s="93" t="s">
        <v>101</v>
      </c>
      <c r="B22" s="93">
        <v>22970</v>
      </c>
      <c r="C22" s="93" t="s">
        <v>115</v>
      </c>
      <c r="D22" s="94">
        <v>39.32</v>
      </c>
      <c r="E22" s="95">
        <v>0</v>
      </c>
      <c r="F22" s="96">
        <v>0</v>
      </c>
      <c r="G22" s="94">
        <v>40.69</v>
      </c>
      <c r="H22" s="97">
        <v>0</v>
      </c>
      <c r="I22" s="96">
        <v>0</v>
      </c>
      <c r="J22" s="94">
        <v>69.81</v>
      </c>
      <c r="K22" s="95">
        <v>5</v>
      </c>
      <c r="L22" s="96">
        <v>1968.9930616740089</v>
      </c>
      <c r="M22" s="94">
        <v>37.340000000000003</v>
      </c>
      <c r="N22" s="97">
        <v>1</v>
      </c>
      <c r="O22" s="96">
        <v>1324.3301481481483</v>
      </c>
      <c r="P22" s="94">
        <v>39.57</v>
      </c>
      <c r="Q22" s="95">
        <v>0</v>
      </c>
      <c r="R22" s="96">
        <v>0</v>
      </c>
      <c r="S22" s="94">
        <v>23.49</v>
      </c>
      <c r="T22" s="97">
        <v>3</v>
      </c>
      <c r="U22" s="96">
        <v>1124.4312578616352</v>
      </c>
      <c r="V22" s="94">
        <v>-2.3199999999999998</v>
      </c>
      <c r="W22" s="95">
        <v>1</v>
      </c>
      <c r="X22" s="96">
        <v>416.74724941724941</v>
      </c>
      <c r="Y22" s="96">
        <v>0</v>
      </c>
      <c r="Z22" s="97">
        <v>0</v>
      </c>
      <c r="AA22" s="96">
        <v>0</v>
      </c>
      <c r="AB22" s="96">
        <v>0</v>
      </c>
      <c r="AC22" s="95">
        <v>0</v>
      </c>
      <c r="AD22" s="96">
        <v>0</v>
      </c>
      <c r="AE22" s="94">
        <v>3.73</v>
      </c>
      <c r="AF22" s="97">
        <v>0</v>
      </c>
      <c r="AG22" s="96">
        <v>0</v>
      </c>
      <c r="AH22" s="94">
        <v>54.95</v>
      </c>
      <c r="AI22" s="95">
        <v>5</v>
      </c>
      <c r="AJ22" s="96">
        <v>8292.4196660482376</v>
      </c>
      <c r="AK22" s="98">
        <v>-61.484739454094296</v>
      </c>
      <c r="AL22" s="99">
        <v>4</v>
      </c>
      <c r="AM22" s="100">
        <v>6306.3339682539681</v>
      </c>
      <c r="AN22" s="94">
        <v>32.46</v>
      </c>
      <c r="AO22" s="95">
        <v>0</v>
      </c>
      <c r="AP22" s="101">
        <v>0</v>
      </c>
      <c r="AQ22" s="94">
        <v>5.41</v>
      </c>
      <c r="AR22" s="97">
        <v>0</v>
      </c>
      <c r="AS22" s="96">
        <v>0</v>
      </c>
      <c r="AT22" s="94">
        <v>50</v>
      </c>
      <c r="AU22" s="95">
        <v>0</v>
      </c>
      <c r="AV22" s="96">
        <v>0</v>
      </c>
      <c r="AW22" s="102">
        <v>332.96526054590572</v>
      </c>
      <c r="AX22" s="103">
        <v>19</v>
      </c>
      <c r="AY22" s="104">
        <v>19433.259999999998</v>
      </c>
      <c r="AZ22" s="102">
        <v>76.193136607511335</v>
      </c>
      <c r="BA22" s="103">
        <v>9843</v>
      </c>
      <c r="BB22" s="102">
        <v>895.65498272440345</v>
      </c>
      <c r="BC22" s="102">
        <v>187017</v>
      </c>
      <c r="BD22" s="102">
        <v>116178.06227370718</v>
      </c>
      <c r="BE22" s="105">
        <v>135611.32227370719</v>
      </c>
      <c r="BF22" s="102">
        <v>590580</v>
      </c>
      <c r="BG22" s="103">
        <v>454968.67772629281</v>
      </c>
      <c r="BH22" s="103">
        <v>9843</v>
      </c>
      <c r="BI22" s="103">
        <v>7.4420934831639602</v>
      </c>
      <c r="BJ22" s="104">
        <v>135618.76</v>
      </c>
      <c r="BK22" s="105">
        <v>47298.09</v>
      </c>
      <c r="BL22" s="106">
        <v>77809.98</v>
      </c>
      <c r="BM22" s="105">
        <v>10510.69</v>
      </c>
      <c r="BN22" s="105">
        <v>135618.76</v>
      </c>
      <c r="BO22" s="108"/>
      <c r="BP22" s="108"/>
      <c r="BQ22" s="108"/>
      <c r="BR22" s="108"/>
      <c r="BS22" s="108"/>
      <c r="BT22" s="108"/>
    </row>
    <row r="23" spans="1:72" s="107" customFormat="1" ht="10.5" hidden="1" customHeight="1" x14ac:dyDescent="0.15">
      <c r="A23" s="93" t="s">
        <v>101</v>
      </c>
      <c r="B23" s="93">
        <v>22971</v>
      </c>
      <c r="C23" s="93" t="s">
        <v>116</v>
      </c>
      <c r="D23" s="94">
        <v>46.4</v>
      </c>
      <c r="E23" s="95">
        <v>0</v>
      </c>
      <c r="F23" s="96">
        <v>0</v>
      </c>
      <c r="G23" s="94">
        <v>48.87</v>
      </c>
      <c r="H23" s="97">
        <v>0</v>
      </c>
      <c r="I23" s="96">
        <v>0</v>
      </c>
      <c r="J23" s="94">
        <v>64.52</v>
      </c>
      <c r="K23" s="95">
        <v>5</v>
      </c>
      <c r="L23" s="96">
        <v>1968.9930616740089</v>
      </c>
      <c r="M23" s="94">
        <v>36.22</v>
      </c>
      <c r="N23" s="97">
        <v>0</v>
      </c>
      <c r="O23" s="96">
        <v>0</v>
      </c>
      <c r="P23" s="94">
        <v>16.22</v>
      </c>
      <c r="Q23" s="95">
        <v>5</v>
      </c>
      <c r="R23" s="96">
        <v>1897.925371549894</v>
      </c>
      <c r="S23" s="94">
        <v>11.64</v>
      </c>
      <c r="T23" s="97">
        <v>5</v>
      </c>
      <c r="U23" s="96">
        <v>1874.0520964360589</v>
      </c>
      <c r="V23" s="94">
        <v>20.27</v>
      </c>
      <c r="W23" s="95">
        <v>0</v>
      </c>
      <c r="X23" s="96">
        <v>0</v>
      </c>
      <c r="Y23" s="96">
        <v>9.84</v>
      </c>
      <c r="Z23" s="97">
        <v>5</v>
      </c>
      <c r="AA23" s="96">
        <v>9273.0585062240662</v>
      </c>
      <c r="AB23" s="96">
        <v>16.670000000000002</v>
      </c>
      <c r="AC23" s="95">
        <v>2</v>
      </c>
      <c r="AD23" s="96">
        <v>16554.126666666667</v>
      </c>
      <c r="AE23" s="94">
        <v>0.97</v>
      </c>
      <c r="AF23" s="97">
        <v>0</v>
      </c>
      <c r="AG23" s="96">
        <v>0</v>
      </c>
      <c r="AH23" s="94">
        <v>0</v>
      </c>
      <c r="AI23" s="95">
        <v>5</v>
      </c>
      <c r="AJ23" s="96">
        <v>8292.4196660482376</v>
      </c>
      <c r="AK23" s="98">
        <v>-9.2704180958561224</v>
      </c>
      <c r="AL23" s="99">
        <v>5</v>
      </c>
      <c r="AM23" s="100">
        <v>7882.9174603174606</v>
      </c>
      <c r="AN23" s="94">
        <v>29.89</v>
      </c>
      <c r="AO23" s="95">
        <v>0</v>
      </c>
      <c r="AP23" s="101">
        <v>0</v>
      </c>
      <c r="AQ23" s="94">
        <v>11.54</v>
      </c>
      <c r="AR23" s="97">
        <v>2</v>
      </c>
      <c r="AS23" s="96">
        <v>5913.9933333333329</v>
      </c>
      <c r="AT23" s="94">
        <v>66.67</v>
      </c>
      <c r="AU23" s="95">
        <v>0</v>
      </c>
      <c r="AV23" s="96">
        <v>0</v>
      </c>
      <c r="AW23" s="102">
        <v>370.44958190414394</v>
      </c>
      <c r="AX23" s="103">
        <v>34</v>
      </c>
      <c r="AY23" s="104">
        <v>53657.49</v>
      </c>
      <c r="AZ23" s="102">
        <v>376.46608749484108</v>
      </c>
      <c r="BA23" s="103">
        <v>11037</v>
      </c>
      <c r="BB23" s="102">
        <v>1797.1719015233598</v>
      </c>
      <c r="BC23" s="102">
        <v>375258</v>
      </c>
      <c r="BD23" s="102">
        <v>233116.49364874215</v>
      </c>
      <c r="BE23" s="105">
        <v>286773.98364874214</v>
      </c>
      <c r="BF23" s="102">
        <v>662220</v>
      </c>
      <c r="BG23" s="103">
        <v>375446.01635125786</v>
      </c>
      <c r="BH23" s="103">
        <v>11037</v>
      </c>
      <c r="BI23" s="103">
        <v>8.3448527657909803</v>
      </c>
      <c r="BJ23" s="104">
        <v>286782.33</v>
      </c>
      <c r="BK23" s="105">
        <v>100017.56</v>
      </c>
      <c r="BL23" s="106">
        <v>164538.64000000001</v>
      </c>
      <c r="BM23" s="105">
        <v>22226.12</v>
      </c>
      <c r="BN23" s="105">
        <v>286782.32</v>
      </c>
      <c r="BO23" s="108"/>
      <c r="BP23" s="108"/>
      <c r="BQ23" s="108"/>
      <c r="BR23" s="108"/>
      <c r="BS23" s="108"/>
      <c r="BT23" s="108"/>
    </row>
    <row r="24" spans="1:72" s="107" customFormat="1" ht="10.5" hidden="1" customHeight="1" x14ac:dyDescent="0.15">
      <c r="A24" s="93" t="s">
        <v>101</v>
      </c>
      <c r="B24" s="93">
        <v>23763</v>
      </c>
      <c r="C24" s="93" t="s">
        <v>117</v>
      </c>
      <c r="D24" s="94">
        <v>37.630000000000003</v>
      </c>
      <c r="E24" s="95">
        <v>0</v>
      </c>
      <c r="F24" s="96">
        <v>0</v>
      </c>
      <c r="G24" s="94">
        <v>39.36</v>
      </c>
      <c r="H24" s="97">
        <v>0</v>
      </c>
      <c r="I24" s="96">
        <v>0</v>
      </c>
      <c r="J24" s="94">
        <v>69.33</v>
      </c>
      <c r="K24" s="95">
        <v>5</v>
      </c>
      <c r="L24" s="96">
        <v>1968.9930616740089</v>
      </c>
      <c r="M24" s="94">
        <v>29.37</v>
      </c>
      <c r="N24" s="97">
        <v>0</v>
      </c>
      <c r="O24" s="96">
        <v>0</v>
      </c>
      <c r="P24" s="94">
        <v>24.38</v>
      </c>
      <c r="Q24" s="95">
        <v>3</v>
      </c>
      <c r="R24" s="96">
        <v>1138.7552229299363</v>
      </c>
      <c r="S24" s="94">
        <v>20.56</v>
      </c>
      <c r="T24" s="97">
        <v>3</v>
      </c>
      <c r="U24" s="96">
        <v>1124.4312578616352</v>
      </c>
      <c r="V24" s="94">
        <v>14.58</v>
      </c>
      <c r="W24" s="95">
        <v>0</v>
      </c>
      <c r="X24" s="96">
        <v>0</v>
      </c>
      <c r="Y24" s="96">
        <v>0</v>
      </c>
      <c r="Z24" s="97">
        <v>0</v>
      </c>
      <c r="AA24" s="96">
        <v>0</v>
      </c>
      <c r="AB24" s="96">
        <v>42.86</v>
      </c>
      <c r="AC24" s="95">
        <v>0</v>
      </c>
      <c r="AD24" s="96">
        <v>0</v>
      </c>
      <c r="AE24" s="94">
        <v>1.98</v>
      </c>
      <c r="AF24" s="97">
        <v>0</v>
      </c>
      <c r="AG24" s="96">
        <v>0</v>
      </c>
      <c r="AH24" s="94">
        <v>56.33</v>
      </c>
      <c r="AI24" s="95">
        <v>3</v>
      </c>
      <c r="AJ24" s="96">
        <v>4975.4517996289424</v>
      </c>
      <c r="AK24" s="98">
        <v>-15.152153350616702</v>
      </c>
      <c r="AL24" s="99">
        <v>5</v>
      </c>
      <c r="AM24" s="100">
        <v>7882.9174603174606</v>
      </c>
      <c r="AN24" s="94">
        <v>33.229999999999997</v>
      </c>
      <c r="AO24" s="95">
        <v>0</v>
      </c>
      <c r="AP24" s="101">
        <v>0</v>
      </c>
      <c r="AQ24" s="94">
        <v>8.77</v>
      </c>
      <c r="AR24" s="97">
        <v>1</v>
      </c>
      <c r="AS24" s="96">
        <v>2956.9966666666664</v>
      </c>
      <c r="AT24" s="94">
        <v>55.56</v>
      </c>
      <c r="AU24" s="95">
        <v>0</v>
      </c>
      <c r="AV24" s="96">
        <v>0</v>
      </c>
      <c r="AW24" s="102">
        <v>418.78784664938331</v>
      </c>
      <c r="AX24" s="103">
        <v>20</v>
      </c>
      <c r="AY24" s="104">
        <v>20047.55</v>
      </c>
      <c r="AZ24" s="102">
        <v>82.738547255468433</v>
      </c>
      <c r="BA24" s="103">
        <v>12858</v>
      </c>
      <c r="BB24" s="102">
        <v>1231.5812752712727</v>
      </c>
      <c r="BC24" s="102">
        <v>257160</v>
      </c>
      <c r="BD24" s="102">
        <v>159752.05726916026</v>
      </c>
      <c r="BE24" s="105">
        <v>179799.60726916025</v>
      </c>
      <c r="BF24" s="102">
        <v>771480</v>
      </c>
      <c r="BG24" s="103">
        <v>591680.39273083978</v>
      </c>
      <c r="BH24" s="103">
        <v>12858</v>
      </c>
      <c r="BI24" s="103">
        <v>9.7216740837673665</v>
      </c>
      <c r="BJ24" s="104">
        <v>179809.33</v>
      </c>
      <c r="BK24" s="105">
        <v>62709.9</v>
      </c>
      <c r="BL24" s="106">
        <v>103163.9</v>
      </c>
      <c r="BM24" s="105">
        <v>13935.53</v>
      </c>
      <c r="BN24" s="105">
        <v>179809.33</v>
      </c>
      <c r="BO24" s="108"/>
      <c r="BP24" s="108"/>
      <c r="BQ24" s="108"/>
      <c r="BR24" s="108"/>
      <c r="BS24" s="108"/>
      <c r="BT24" s="108"/>
    </row>
    <row r="25" spans="1:72" s="107" customFormat="1" ht="10.5" hidden="1" customHeight="1" x14ac:dyDescent="0.15">
      <c r="A25" s="93" t="s">
        <v>101</v>
      </c>
      <c r="B25" s="93">
        <v>23764</v>
      </c>
      <c r="C25" s="93" t="s">
        <v>118</v>
      </c>
      <c r="D25" s="94">
        <v>55.67</v>
      </c>
      <c r="E25" s="95">
        <v>0</v>
      </c>
      <c r="F25" s="96">
        <v>0</v>
      </c>
      <c r="G25" s="94">
        <v>54.67</v>
      </c>
      <c r="H25" s="97">
        <v>0</v>
      </c>
      <c r="I25" s="96">
        <v>0</v>
      </c>
      <c r="J25" s="94">
        <v>77.78</v>
      </c>
      <c r="K25" s="95">
        <v>5</v>
      </c>
      <c r="L25" s="96">
        <v>1968.9930616740089</v>
      </c>
      <c r="M25" s="94">
        <v>38.619999999999997</v>
      </c>
      <c r="N25" s="97">
        <v>1</v>
      </c>
      <c r="O25" s="96">
        <v>1324.3301481481483</v>
      </c>
      <c r="P25" s="94">
        <v>16.3</v>
      </c>
      <c r="Q25" s="95">
        <v>5</v>
      </c>
      <c r="R25" s="96">
        <v>1897.925371549894</v>
      </c>
      <c r="S25" s="94">
        <v>23.31</v>
      </c>
      <c r="T25" s="97">
        <v>3</v>
      </c>
      <c r="U25" s="96">
        <v>1124.4312578616352</v>
      </c>
      <c r="V25" s="94">
        <v>46.93</v>
      </c>
      <c r="W25" s="95">
        <v>0</v>
      </c>
      <c r="X25" s="96">
        <v>0</v>
      </c>
      <c r="Y25" s="96">
        <v>0</v>
      </c>
      <c r="Z25" s="97">
        <v>0</v>
      </c>
      <c r="AA25" s="96">
        <v>0</v>
      </c>
      <c r="AB25" s="96">
        <v>0</v>
      </c>
      <c r="AC25" s="95">
        <v>0</v>
      </c>
      <c r="AD25" s="96">
        <v>0</v>
      </c>
      <c r="AE25" s="94">
        <v>1.8</v>
      </c>
      <c r="AF25" s="97">
        <v>0</v>
      </c>
      <c r="AG25" s="96">
        <v>0</v>
      </c>
      <c r="AH25" s="94">
        <v>0</v>
      </c>
      <c r="AI25" s="95">
        <v>5</v>
      </c>
      <c r="AJ25" s="96">
        <v>8292.4196660482376</v>
      </c>
      <c r="AK25" s="98">
        <v>-10.20304050607081</v>
      </c>
      <c r="AL25" s="99">
        <v>5</v>
      </c>
      <c r="AM25" s="100">
        <v>7882.9174603174606</v>
      </c>
      <c r="AN25" s="94">
        <v>29.66</v>
      </c>
      <c r="AO25" s="95">
        <v>0</v>
      </c>
      <c r="AP25" s="101">
        <v>0</v>
      </c>
      <c r="AQ25" s="94">
        <v>20.93</v>
      </c>
      <c r="AR25" s="97">
        <v>5</v>
      </c>
      <c r="AS25" s="96">
        <v>14784.983333333332</v>
      </c>
      <c r="AT25" s="94">
        <v>66.67</v>
      </c>
      <c r="AU25" s="95">
        <v>0</v>
      </c>
      <c r="AV25" s="96">
        <v>0</v>
      </c>
      <c r="AW25" s="102">
        <v>422.13695949392928</v>
      </c>
      <c r="AX25" s="103">
        <v>29</v>
      </c>
      <c r="AY25" s="104">
        <v>37276</v>
      </c>
      <c r="AZ25" s="102">
        <v>223.07139909203468</v>
      </c>
      <c r="BA25" s="103">
        <v>10148</v>
      </c>
      <c r="BB25" s="102">
        <v>1409.4124928532171</v>
      </c>
      <c r="BC25" s="102">
        <v>294292</v>
      </c>
      <c r="BD25" s="102">
        <v>182819.07154244714</v>
      </c>
      <c r="BE25" s="105">
        <v>220095.07154244714</v>
      </c>
      <c r="BF25" s="102">
        <v>608880</v>
      </c>
      <c r="BG25" s="103">
        <v>388784.92845755286</v>
      </c>
      <c r="BH25" s="103">
        <v>10148</v>
      </c>
      <c r="BI25" s="103">
        <v>7.6726978225284839</v>
      </c>
      <c r="BJ25" s="104">
        <v>220102.74</v>
      </c>
      <c r="BK25" s="105">
        <v>76762.539999999994</v>
      </c>
      <c r="BL25" s="106">
        <v>126281.86</v>
      </c>
      <c r="BM25" s="105">
        <v>17058.34</v>
      </c>
      <c r="BN25" s="105">
        <v>220102.74</v>
      </c>
      <c r="BO25" s="108"/>
      <c r="BP25" s="108"/>
      <c r="BQ25" s="108"/>
      <c r="BR25" s="108"/>
      <c r="BS25" s="108"/>
      <c r="BT25" s="108"/>
    </row>
    <row r="26" spans="1:72" s="107" customFormat="1" ht="10.5" hidden="1" customHeight="1" x14ac:dyDescent="0.15">
      <c r="A26" s="93" t="s">
        <v>101</v>
      </c>
      <c r="B26" s="93">
        <v>23820</v>
      </c>
      <c r="C26" s="93" t="s">
        <v>119</v>
      </c>
      <c r="D26" s="94">
        <v>30.04</v>
      </c>
      <c r="E26" s="95">
        <v>0</v>
      </c>
      <c r="F26" s="96">
        <v>0</v>
      </c>
      <c r="G26" s="94">
        <v>29.87</v>
      </c>
      <c r="H26" s="97">
        <v>0</v>
      </c>
      <c r="I26" s="96">
        <v>0</v>
      </c>
      <c r="J26" s="94">
        <v>62.5</v>
      </c>
      <c r="K26" s="95">
        <v>5</v>
      </c>
      <c r="L26" s="96">
        <v>1968.9930616740089</v>
      </c>
      <c r="M26" s="94">
        <v>29.5</v>
      </c>
      <c r="N26" s="97">
        <v>0</v>
      </c>
      <c r="O26" s="96">
        <v>0</v>
      </c>
      <c r="P26" s="94">
        <v>15.64</v>
      </c>
      <c r="Q26" s="95">
        <v>5</v>
      </c>
      <c r="R26" s="96">
        <v>1897.925371549894</v>
      </c>
      <c r="S26" s="94">
        <v>26.78</v>
      </c>
      <c r="T26" s="97">
        <v>1</v>
      </c>
      <c r="U26" s="96">
        <v>374.81041928721174</v>
      </c>
      <c r="V26" s="94">
        <v>120.8</v>
      </c>
      <c r="W26" s="95">
        <v>0</v>
      </c>
      <c r="X26" s="96">
        <v>0</v>
      </c>
      <c r="Y26" s="96">
        <v>0</v>
      </c>
      <c r="Z26" s="97">
        <v>0</v>
      </c>
      <c r="AA26" s="96">
        <v>0</v>
      </c>
      <c r="AB26" s="96">
        <v>0</v>
      </c>
      <c r="AC26" s="95">
        <v>0</v>
      </c>
      <c r="AD26" s="96">
        <v>0</v>
      </c>
      <c r="AE26" s="94">
        <v>2.59</v>
      </c>
      <c r="AF26" s="97">
        <v>0</v>
      </c>
      <c r="AG26" s="96">
        <v>0</v>
      </c>
      <c r="AH26" s="94">
        <v>0</v>
      </c>
      <c r="AI26" s="95">
        <v>5</v>
      </c>
      <c r="AJ26" s="96">
        <v>8292.4196660482376</v>
      </c>
      <c r="AK26" s="98">
        <v>-27.38225629791895</v>
      </c>
      <c r="AL26" s="99">
        <v>4</v>
      </c>
      <c r="AM26" s="100">
        <v>6306.3339682539681</v>
      </c>
      <c r="AN26" s="94">
        <v>20.78</v>
      </c>
      <c r="AO26" s="95">
        <v>0</v>
      </c>
      <c r="AP26" s="101">
        <v>0</v>
      </c>
      <c r="AQ26" s="94">
        <v>25</v>
      </c>
      <c r="AR26" s="97">
        <v>5</v>
      </c>
      <c r="AS26" s="96">
        <v>14784.983333333332</v>
      </c>
      <c r="AT26" s="94">
        <v>75</v>
      </c>
      <c r="AU26" s="95">
        <v>2</v>
      </c>
      <c r="AV26" s="96">
        <v>3030.2469152542371</v>
      </c>
      <c r="AW26" s="102">
        <v>411.11774370208104</v>
      </c>
      <c r="AX26" s="103">
        <v>27</v>
      </c>
      <c r="AY26" s="104">
        <v>36655.71</v>
      </c>
      <c r="AZ26" s="102">
        <v>204.23115352868342</v>
      </c>
      <c r="BA26" s="103">
        <v>10995</v>
      </c>
      <c r="BB26" s="102">
        <v>1421.7350104347734</v>
      </c>
      <c r="BC26" s="102">
        <v>296865</v>
      </c>
      <c r="BD26" s="102">
        <v>184417.46181835921</v>
      </c>
      <c r="BE26" s="105">
        <v>221073.1718183592</v>
      </c>
      <c r="BF26" s="102">
        <v>659700</v>
      </c>
      <c r="BG26" s="103">
        <v>438626.82818164083</v>
      </c>
      <c r="BH26" s="103">
        <v>10995</v>
      </c>
      <c r="BI26" s="103">
        <v>8.3130974141407847</v>
      </c>
      <c r="BJ26" s="104">
        <v>221081.48</v>
      </c>
      <c r="BK26" s="105">
        <v>77103.88</v>
      </c>
      <c r="BL26" s="106">
        <v>126843.4</v>
      </c>
      <c r="BM26" s="105">
        <v>17134.2</v>
      </c>
      <c r="BN26" s="105">
        <v>221081.48</v>
      </c>
      <c r="BO26" s="108"/>
      <c r="BP26" s="108"/>
      <c r="BQ26" s="108"/>
      <c r="BR26" s="108"/>
      <c r="BS26" s="108"/>
      <c r="BT26" s="108"/>
    </row>
    <row r="27" spans="1:72" s="107" customFormat="1" ht="10.5" hidden="1" customHeight="1" x14ac:dyDescent="0.15">
      <c r="A27" s="93" t="s">
        <v>101</v>
      </c>
      <c r="B27" s="93">
        <v>23821</v>
      </c>
      <c r="C27" s="93" t="s">
        <v>120</v>
      </c>
      <c r="D27" s="94">
        <v>32.020000000000003</v>
      </c>
      <c r="E27" s="95">
        <v>0</v>
      </c>
      <c r="F27" s="96">
        <v>0</v>
      </c>
      <c r="G27" s="94">
        <v>30.51</v>
      </c>
      <c r="H27" s="97">
        <v>0</v>
      </c>
      <c r="I27" s="96">
        <v>0</v>
      </c>
      <c r="J27" s="94">
        <v>65.52</v>
      </c>
      <c r="K27" s="95">
        <v>5</v>
      </c>
      <c r="L27" s="96">
        <v>1968.9930616740089</v>
      </c>
      <c r="M27" s="94">
        <v>27.35</v>
      </c>
      <c r="N27" s="97">
        <v>0</v>
      </c>
      <c r="O27" s="96">
        <v>0</v>
      </c>
      <c r="P27" s="94">
        <v>35.79</v>
      </c>
      <c r="Q27" s="95">
        <v>0</v>
      </c>
      <c r="R27" s="96">
        <v>0</v>
      </c>
      <c r="S27" s="94">
        <v>32.020000000000003</v>
      </c>
      <c r="T27" s="97">
        <v>0</v>
      </c>
      <c r="U27" s="96">
        <v>0</v>
      </c>
      <c r="V27" s="94">
        <v>46.38</v>
      </c>
      <c r="W27" s="95">
        <v>0</v>
      </c>
      <c r="X27" s="96">
        <v>0</v>
      </c>
      <c r="Y27" s="96">
        <v>2.12</v>
      </c>
      <c r="Z27" s="97">
        <v>5</v>
      </c>
      <c r="AA27" s="96">
        <v>9273.0585062240662</v>
      </c>
      <c r="AB27" s="96">
        <v>0</v>
      </c>
      <c r="AC27" s="95">
        <v>0</v>
      </c>
      <c r="AD27" s="96">
        <v>0</v>
      </c>
      <c r="AE27" s="94">
        <v>1.76</v>
      </c>
      <c r="AF27" s="97">
        <v>0</v>
      </c>
      <c r="AG27" s="96">
        <v>0</v>
      </c>
      <c r="AH27" s="94">
        <v>28.26</v>
      </c>
      <c r="AI27" s="95">
        <v>5</v>
      </c>
      <c r="AJ27" s="96">
        <v>8292.4196660482376</v>
      </c>
      <c r="AK27" s="98">
        <v>-31.092549019607841</v>
      </c>
      <c r="AL27" s="99">
        <v>4</v>
      </c>
      <c r="AM27" s="100">
        <v>6306.3339682539681</v>
      </c>
      <c r="AN27" s="94">
        <v>36.92</v>
      </c>
      <c r="AO27" s="95">
        <v>0</v>
      </c>
      <c r="AP27" s="101">
        <v>0</v>
      </c>
      <c r="AQ27" s="94">
        <v>23.96</v>
      </c>
      <c r="AR27" s="97">
        <v>5</v>
      </c>
      <c r="AS27" s="96">
        <v>14784.983333333332</v>
      </c>
      <c r="AT27" s="94">
        <v>95.65</v>
      </c>
      <c r="AU27" s="95">
        <v>5</v>
      </c>
      <c r="AV27" s="96">
        <v>7575.6172881355933</v>
      </c>
      <c r="AW27" s="102">
        <v>427.16745098039223</v>
      </c>
      <c r="AX27" s="103">
        <v>29</v>
      </c>
      <c r="AY27" s="104">
        <v>48201.41</v>
      </c>
      <c r="AZ27" s="102">
        <v>288.45251547668181</v>
      </c>
      <c r="BA27" s="103">
        <v>13464</v>
      </c>
      <c r="BB27" s="102">
        <v>1869.9576077823924</v>
      </c>
      <c r="BC27" s="102">
        <v>390456</v>
      </c>
      <c r="BD27" s="102">
        <v>242557.74332356208</v>
      </c>
      <c r="BE27" s="105">
        <v>290759.15332356212</v>
      </c>
      <c r="BF27" s="102">
        <v>807840</v>
      </c>
      <c r="BG27" s="103">
        <v>517080.84667643788</v>
      </c>
      <c r="BH27" s="103">
        <v>13464</v>
      </c>
      <c r="BI27" s="103">
        <v>10.179858443291634</v>
      </c>
      <c r="BJ27" s="104">
        <v>290769.33</v>
      </c>
      <c r="BK27" s="105">
        <v>101408.06</v>
      </c>
      <c r="BL27" s="106">
        <v>166826.15</v>
      </c>
      <c r="BM27" s="105">
        <v>22535.119999999999</v>
      </c>
      <c r="BN27" s="105">
        <v>290769.33</v>
      </c>
      <c r="BO27" s="108"/>
      <c r="BP27" s="108"/>
      <c r="BQ27" s="108"/>
      <c r="BR27" s="108"/>
      <c r="BS27" s="108"/>
      <c r="BT27" s="108"/>
    </row>
    <row r="28" spans="1:72" s="107" customFormat="1" ht="10.5" hidden="1" customHeight="1" x14ac:dyDescent="0.15">
      <c r="A28" s="93" t="s">
        <v>101</v>
      </c>
      <c r="B28" s="93">
        <v>23822</v>
      </c>
      <c r="C28" s="93" t="s">
        <v>121</v>
      </c>
      <c r="D28" s="94">
        <v>32.79</v>
      </c>
      <c r="E28" s="95">
        <v>0</v>
      </c>
      <c r="F28" s="96">
        <v>0</v>
      </c>
      <c r="G28" s="94">
        <v>31.53</v>
      </c>
      <c r="H28" s="97">
        <v>0</v>
      </c>
      <c r="I28" s="96">
        <v>0</v>
      </c>
      <c r="J28" s="94">
        <v>62.5</v>
      </c>
      <c r="K28" s="95">
        <v>5</v>
      </c>
      <c r="L28" s="96">
        <v>1968.9930616740089</v>
      </c>
      <c r="M28" s="94">
        <v>32.99</v>
      </c>
      <c r="N28" s="97">
        <v>0</v>
      </c>
      <c r="O28" s="96">
        <v>0</v>
      </c>
      <c r="P28" s="94">
        <v>37.97</v>
      </c>
      <c r="Q28" s="95">
        <v>0</v>
      </c>
      <c r="R28" s="96">
        <v>0</v>
      </c>
      <c r="S28" s="94">
        <v>29.11</v>
      </c>
      <c r="T28" s="97">
        <v>1</v>
      </c>
      <c r="U28" s="96">
        <v>374.81041928721174</v>
      </c>
      <c r="V28" s="94">
        <v>-74.88</v>
      </c>
      <c r="W28" s="95">
        <v>5</v>
      </c>
      <c r="X28" s="96">
        <v>2083.7362470862472</v>
      </c>
      <c r="Y28" s="96">
        <v>3.85</v>
      </c>
      <c r="Z28" s="97">
        <v>5</v>
      </c>
      <c r="AA28" s="96">
        <v>9273.0585062240662</v>
      </c>
      <c r="AB28" s="96">
        <v>33.33</v>
      </c>
      <c r="AC28" s="95">
        <v>0</v>
      </c>
      <c r="AD28" s="96">
        <v>0</v>
      </c>
      <c r="AE28" s="94">
        <v>1.85</v>
      </c>
      <c r="AF28" s="97">
        <v>0</v>
      </c>
      <c r="AG28" s="96">
        <v>0</v>
      </c>
      <c r="AH28" s="94">
        <v>56.8</v>
      </c>
      <c r="AI28" s="95">
        <v>3</v>
      </c>
      <c r="AJ28" s="96">
        <v>4975.4517996289424</v>
      </c>
      <c r="AK28" s="98">
        <v>-35.619269881480143</v>
      </c>
      <c r="AL28" s="99">
        <v>4</v>
      </c>
      <c r="AM28" s="100">
        <v>6306.3339682539681</v>
      </c>
      <c r="AN28" s="94">
        <v>30.99</v>
      </c>
      <c r="AO28" s="95">
        <v>0</v>
      </c>
      <c r="AP28" s="101">
        <v>0</v>
      </c>
      <c r="AQ28" s="94">
        <v>24</v>
      </c>
      <c r="AR28" s="97">
        <v>5</v>
      </c>
      <c r="AS28" s="96">
        <v>14784.983333333332</v>
      </c>
      <c r="AT28" s="94">
        <v>61.11</v>
      </c>
      <c r="AU28" s="95">
        <v>0</v>
      </c>
      <c r="AV28" s="96">
        <v>0</v>
      </c>
      <c r="AW28" s="102">
        <v>328.32073011851986</v>
      </c>
      <c r="AX28" s="103">
        <v>28</v>
      </c>
      <c r="AY28" s="104">
        <v>39767.370000000003</v>
      </c>
      <c r="AZ28" s="102">
        <v>229.77432108955841</v>
      </c>
      <c r="BA28" s="103">
        <v>11507</v>
      </c>
      <c r="BB28" s="102">
        <v>1543.0493100299539</v>
      </c>
      <c r="BC28" s="102">
        <v>322196</v>
      </c>
      <c r="BD28" s="102">
        <v>200153.49915964517</v>
      </c>
      <c r="BE28" s="105">
        <v>239920.86915964517</v>
      </c>
      <c r="BF28" s="102">
        <v>690420</v>
      </c>
      <c r="BG28" s="103">
        <v>450499.13084035483</v>
      </c>
      <c r="BH28" s="103">
        <v>11507</v>
      </c>
      <c r="BI28" s="103">
        <v>8.7002102723527059</v>
      </c>
      <c r="BJ28" s="104">
        <v>239929.57</v>
      </c>
      <c r="BK28" s="105">
        <v>83677.3</v>
      </c>
      <c r="BL28" s="106">
        <v>137657.32</v>
      </c>
      <c r="BM28" s="105">
        <v>18594.95</v>
      </c>
      <c r="BN28" s="105">
        <v>239929.57</v>
      </c>
      <c r="BO28" s="108"/>
      <c r="BP28" s="108"/>
      <c r="BQ28" s="108"/>
      <c r="BR28" s="108"/>
      <c r="BS28" s="108"/>
      <c r="BT28" s="108"/>
    </row>
    <row r="29" spans="1:72" s="107" customFormat="1" ht="10.5" hidden="1" customHeight="1" x14ac:dyDescent="0.15">
      <c r="A29" s="93" t="s">
        <v>101</v>
      </c>
      <c r="B29" s="93">
        <v>23836</v>
      </c>
      <c r="C29" s="93" t="s">
        <v>122</v>
      </c>
      <c r="D29" s="94">
        <v>19.100000000000001</v>
      </c>
      <c r="E29" s="95">
        <v>0</v>
      </c>
      <c r="F29" s="96">
        <v>0</v>
      </c>
      <c r="G29" s="94">
        <v>17.97</v>
      </c>
      <c r="H29" s="97">
        <v>0</v>
      </c>
      <c r="I29" s="96">
        <v>0</v>
      </c>
      <c r="J29" s="94">
        <v>50</v>
      </c>
      <c r="K29" s="95">
        <v>2</v>
      </c>
      <c r="L29" s="96">
        <v>787.59722466960352</v>
      </c>
      <c r="M29" s="94">
        <v>66.599999999999994</v>
      </c>
      <c r="N29" s="97">
        <v>4</v>
      </c>
      <c r="O29" s="96">
        <v>5297.3205925925931</v>
      </c>
      <c r="P29" s="94">
        <v>70.27</v>
      </c>
      <c r="Q29" s="95">
        <v>0</v>
      </c>
      <c r="R29" s="96">
        <v>0</v>
      </c>
      <c r="S29" s="94">
        <v>47.34</v>
      </c>
      <c r="T29" s="97">
        <v>0</v>
      </c>
      <c r="U29" s="96">
        <v>0</v>
      </c>
      <c r="V29" s="94">
        <v>-74.180000000000007</v>
      </c>
      <c r="W29" s="95">
        <v>5</v>
      </c>
      <c r="X29" s="96">
        <v>2083.7362470862472</v>
      </c>
      <c r="Y29" s="96">
        <v>8.6199999999999992</v>
      </c>
      <c r="Z29" s="97">
        <v>5</v>
      </c>
      <c r="AA29" s="96">
        <v>9273.0585062240662</v>
      </c>
      <c r="AB29" s="96">
        <v>0</v>
      </c>
      <c r="AC29" s="95">
        <v>0</v>
      </c>
      <c r="AD29" s="96">
        <v>0</v>
      </c>
      <c r="AE29" s="94">
        <v>0.56000000000000005</v>
      </c>
      <c r="AF29" s="97">
        <v>0</v>
      </c>
      <c r="AG29" s="96">
        <v>0</v>
      </c>
      <c r="AH29" s="94">
        <v>0</v>
      </c>
      <c r="AI29" s="95">
        <v>5</v>
      </c>
      <c r="AJ29" s="96">
        <v>8292.4196660482376</v>
      </c>
      <c r="AK29" s="98">
        <v>0</v>
      </c>
      <c r="AL29" s="99">
        <v>5</v>
      </c>
      <c r="AM29" s="100">
        <v>7882.9174603174606</v>
      </c>
      <c r="AN29" s="94">
        <v>23.86</v>
      </c>
      <c r="AO29" s="95">
        <v>0</v>
      </c>
      <c r="AP29" s="101">
        <v>0</v>
      </c>
      <c r="AQ29" s="94">
        <v>0</v>
      </c>
      <c r="AR29" s="97">
        <v>0</v>
      </c>
      <c r="AS29" s="96">
        <v>0</v>
      </c>
      <c r="AT29" s="94">
        <v>0</v>
      </c>
      <c r="AU29" s="95">
        <v>0</v>
      </c>
      <c r="AV29" s="96">
        <v>0</v>
      </c>
      <c r="AW29" s="102">
        <v>230.14</v>
      </c>
      <c r="AX29" s="103">
        <v>26</v>
      </c>
      <c r="AY29" s="104">
        <v>33617.050000000003</v>
      </c>
      <c r="AZ29" s="102">
        <v>180.36386710689229</v>
      </c>
      <c r="BA29" s="103">
        <v>5826</v>
      </c>
      <c r="BB29" s="102">
        <v>725.4433242066857</v>
      </c>
      <c r="BC29" s="102">
        <v>151476</v>
      </c>
      <c r="BD29" s="102">
        <v>94099.403588829198</v>
      </c>
      <c r="BE29" s="105">
        <v>127716.4535888292</v>
      </c>
      <c r="BF29" s="102">
        <v>349560</v>
      </c>
      <c r="BG29" s="103">
        <v>221843.5464111708</v>
      </c>
      <c r="BH29" s="103">
        <v>5826</v>
      </c>
      <c r="BI29" s="103">
        <v>4.4049209217630025</v>
      </c>
      <c r="BJ29" s="104">
        <v>127720.86</v>
      </c>
      <c r="BK29" s="105">
        <v>44543.64</v>
      </c>
      <c r="BL29" s="106">
        <v>73278.600000000006</v>
      </c>
      <c r="BM29" s="105">
        <v>9898.59</v>
      </c>
      <c r="BN29" s="105">
        <v>127720.83</v>
      </c>
      <c r="BO29" s="108"/>
      <c r="BP29" s="108"/>
      <c r="BQ29" s="108"/>
      <c r="BR29" s="108"/>
      <c r="BS29" s="108"/>
      <c r="BT29" s="108"/>
    </row>
    <row r="30" spans="1:72" s="107" customFormat="1" ht="10.5" hidden="1" customHeight="1" x14ac:dyDescent="0.15">
      <c r="A30" s="93" t="s">
        <v>101</v>
      </c>
      <c r="B30" s="93">
        <v>23918</v>
      </c>
      <c r="C30" s="93" t="s">
        <v>123</v>
      </c>
      <c r="D30" s="94">
        <v>45.5</v>
      </c>
      <c r="E30" s="95">
        <v>0</v>
      </c>
      <c r="F30" s="96">
        <v>0</v>
      </c>
      <c r="G30" s="94">
        <v>48.8</v>
      </c>
      <c r="H30" s="97">
        <v>0</v>
      </c>
      <c r="I30" s="96">
        <v>0</v>
      </c>
      <c r="J30" s="94">
        <v>68.12</v>
      </c>
      <c r="K30" s="95">
        <v>5</v>
      </c>
      <c r="L30" s="96">
        <v>1968.9930616740089</v>
      </c>
      <c r="M30" s="94">
        <v>37.31</v>
      </c>
      <c r="N30" s="97">
        <v>1</v>
      </c>
      <c r="O30" s="96">
        <v>1324.3301481481483</v>
      </c>
      <c r="P30" s="94">
        <v>52.59</v>
      </c>
      <c r="Q30" s="95">
        <v>0</v>
      </c>
      <c r="R30" s="96">
        <v>0</v>
      </c>
      <c r="S30" s="94">
        <v>35.450000000000003</v>
      </c>
      <c r="T30" s="97">
        <v>0</v>
      </c>
      <c r="U30" s="96">
        <v>0</v>
      </c>
      <c r="V30" s="94">
        <v>47.19</v>
      </c>
      <c r="W30" s="95">
        <v>0</v>
      </c>
      <c r="X30" s="96">
        <v>0</v>
      </c>
      <c r="Y30" s="96">
        <v>0</v>
      </c>
      <c r="Z30" s="97">
        <v>0</v>
      </c>
      <c r="AA30" s="96">
        <v>0</v>
      </c>
      <c r="AB30" s="96">
        <v>0</v>
      </c>
      <c r="AC30" s="95">
        <v>0</v>
      </c>
      <c r="AD30" s="96">
        <v>0</v>
      </c>
      <c r="AE30" s="94">
        <v>1.85</v>
      </c>
      <c r="AF30" s="97">
        <v>0</v>
      </c>
      <c r="AG30" s="96">
        <v>0</v>
      </c>
      <c r="AH30" s="94">
        <v>75.38</v>
      </c>
      <c r="AI30" s="95">
        <v>2</v>
      </c>
      <c r="AJ30" s="96">
        <v>3316.9678664192948</v>
      </c>
      <c r="AK30" s="98">
        <v>-31.01620076238882</v>
      </c>
      <c r="AL30" s="99">
        <v>4</v>
      </c>
      <c r="AM30" s="100">
        <v>6306.3339682539681</v>
      </c>
      <c r="AN30" s="94">
        <v>34.1</v>
      </c>
      <c r="AO30" s="95">
        <v>0</v>
      </c>
      <c r="AP30" s="101">
        <v>0</v>
      </c>
      <c r="AQ30" s="94">
        <v>2.82</v>
      </c>
      <c r="AR30" s="97">
        <v>0</v>
      </c>
      <c r="AS30" s="96">
        <v>0</v>
      </c>
      <c r="AT30" s="94">
        <v>60</v>
      </c>
      <c r="AU30" s="95">
        <v>0</v>
      </c>
      <c r="AV30" s="96">
        <v>0</v>
      </c>
      <c r="AW30" s="102">
        <v>478.09379923761122</v>
      </c>
      <c r="AX30" s="103">
        <v>12</v>
      </c>
      <c r="AY30" s="104">
        <v>12916.63</v>
      </c>
      <c r="AZ30" s="102">
        <v>31.985051588939331</v>
      </c>
      <c r="BA30" s="103">
        <v>15838</v>
      </c>
      <c r="BB30" s="102">
        <v>910.20925047813421</v>
      </c>
      <c r="BC30" s="102">
        <v>190056</v>
      </c>
      <c r="BD30" s="102">
        <v>118065.93947871955</v>
      </c>
      <c r="BE30" s="105">
        <v>130982.56947871955</v>
      </c>
      <c r="BF30" s="102">
        <v>950280</v>
      </c>
      <c r="BG30" s="103">
        <v>819297.4305212805</v>
      </c>
      <c r="BH30" s="103">
        <v>15838</v>
      </c>
      <c r="BI30" s="103">
        <v>11.974791891328945</v>
      </c>
      <c r="BJ30" s="104">
        <v>130994.54</v>
      </c>
      <c r="BK30" s="105">
        <v>45685.36</v>
      </c>
      <c r="BL30" s="106">
        <v>75156.88</v>
      </c>
      <c r="BM30" s="105">
        <v>10152.299999999999</v>
      </c>
      <c r="BN30" s="105">
        <v>130994.54</v>
      </c>
      <c r="BO30" s="108"/>
      <c r="BP30" s="108"/>
      <c r="BQ30" s="108"/>
      <c r="BR30" s="108"/>
      <c r="BS30" s="108"/>
      <c r="BT30" s="108"/>
    </row>
    <row r="31" spans="1:72" s="107" customFormat="1" ht="10.5" hidden="1" customHeight="1" x14ac:dyDescent="0.15">
      <c r="A31" s="93" t="s">
        <v>101</v>
      </c>
      <c r="B31" s="93">
        <v>23933</v>
      </c>
      <c r="C31" s="93" t="s">
        <v>124</v>
      </c>
      <c r="D31" s="94">
        <v>33.770000000000003</v>
      </c>
      <c r="E31" s="95">
        <v>0</v>
      </c>
      <c r="F31" s="96">
        <v>0</v>
      </c>
      <c r="G31" s="94">
        <v>36.11</v>
      </c>
      <c r="H31" s="97">
        <v>0</v>
      </c>
      <c r="I31" s="96">
        <v>0</v>
      </c>
      <c r="J31" s="94">
        <v>70</v>
      </c>
      <c r="K31" s="95">
        <v>5</v>
      </c>
      <c r="L31" s="96">
        <v>1968.9930616740089</v>
      </c>
      <c r="M31" s="94">
        <v>37.53</v>
      </c>
      <c r="N31" s="97">
        <v>1</v>
      </c>
      <c r="O31" s="96">
        <v>1324.3301481481483</v>
      </c>
      <c r="P31" s="94">
        <v>29.11</v>
      </c>
      <c r="Q31" s="95">
        <v>1</v>
      </c>
      <c r="R31" s="96">
        <v>379.58507430997878</v>
      </c>
      <c r="S31" s="94">
        <v>21.81</v>
      </c>
      <c r="T31" s="97">
        <v>3</v>
      </c>
      <c r="U31" s="96">
        <v>1124.4312578616352</v>
      </c>
      <c r="V31" s="94">
        <v>58.96</v>
      </c>
      <c r="W31" s="95">
        <v>0</v>
      </c>
      <c r="X31" s="96">
        <v>0</v>
      </c>
      <c r="Y31" s="96">
        <v>8.06</v>
      </c>
      <c r="Z31" s="97">
        <v>5</v>
      </c>
      <c r="AA31" s="96">
        <v>9273.0585062240662</v>
      </c>
      <c r="AB31" s="96">
        <v>0</v>
      </c>
      <c r="AC31" s="95">
        <v>0</v>
      </c>
      <c r="AD31" s="96">
        <v>0</v>
      </c>
      <c r="AE31" s="94">
        <v>0.9</v>
      </c>
      <c r="AF31" s="97">
        <v>0</v>
      </c>
      <c r="AG31" s="96">
        <v>0</v>
      </c>
      <c r="AH31" s="94">
        <v>0</v>
      </c>
      <c r="AI31" s="95">
        <v>5</v>
      </c>
      <c r="AJ31" s="96">
        <v>8292.4196660482376</v>
      </c>
      <c r="AK31" s="98">
        <v>-61.97066721751704</v>
      </c>
      <c r="AL31" s="99">
        <v>4</v>
      </c>
      <c r="AM31" s="100">
        <v>6306.3339682539681</v>
      </c>
      <c r="AN31" s="94">
        <v>23.18</v>
      </c>
      <c r="AO31" s="95">
        <v>0</v>
      </c>
      <c r="AP31" s="101">
        <v>0</v>
      </c>
      <c r="AQ31" s="94">
        <v>7.46</v>
      </c>
      <c r="AR31" s="97">
        <v>0</v>
      </c>
      <c r="AS31" s="96">
        <v>0</v>
      </c>
      <c r="AT31" s="94">
        <v>20</v>
      </c>
      <c r="AU31" s="95">
        <v>0</v>
      </c>
      <c r="AV31" s="96">
        <v>0</v>
      </c>
      <c r="AW31" s="102">
        <v>284.91933278248285</v>
      </c>
      <c r="AX31" s="103">
        <v>24</v>
      </c>
      <c r="AY31" s="104">
        <v>28669.15</v>
      </c>
      <c r="AZ31" s="102">
        <v>141.98505984316964</v>
      </c>
      <c r="BA31" s="103">
        <v>9836</v>
      </c>
      <c r="BB31" s="102">
        <v>1130.549082927507</v>
      </c>
      <c r="BC31" s="102">
        <v>236064</v>
      </c>
      <c r="BD31" s="102">
        <v>146646.87216980496</v>
      </c>
      <c r="BE31" s="105">
        <v>175316.02216980496</v>
      </c>
      <c r="BF31" s="102">
        <v>590160</v>
      </c>
      <c r="BG31" s="103">
        <v>414843.97783019504</v>
      </c>
      <c r="BH31" s="103">
        <v>9836</v>
      </c>
      <c r="BI31" s="103">
        <v>7.4368009245555946</v>
      </c>
      <c r="BJ31" s="104">
        <v>175323.46</v>
      </c>
      <c r="BK31" s="105">
        <v>61145.42</v>
      </c>
      <c r="BL31" s="106">
        <v>100590.17</v>
      </c>
      <c r="BM31" s="105">
        <v>13587.87</v>
      </c>
      <c r="BN31" s="105">
        <v>175323.46</v>
      </c>
      <c r="BO31" s="108"/>
      <c r="BP31" s="108"/>
      <c r="BQ31" s="108"/>
      <c r="BR31" s="108"/>
      <c r="BS31" s="108"/>
      <c r="BT31" s="108"/>
    </row>
    <row r="32" spans="1:72" s="107" customFormat="1" ht="10.5" hidden="1" customHeight="1" x14ac:dyDescent="0.15">
      <c r="A32" s="93" t="s">
        <v>101</v>
      </c>
      <c r="B32" s="93">
        <v>28866</v>
      </c>
      <c r="C32" s="93" t="s">
        <v>125</v>
      </c>
      <c r="D32" s="94">
        <v>16.39</v>
      </c>
      <c r="E32" s="95">
        <v>0</v>
      </c>
      <c r="F32" s="96">
        <v>0</v>
      </c>
      <c r="G32" s="94">
        <v>17.079999999999998</v>
      </c>
      <c r="H32" s="97">
        <v>0</v>
      </c>
      <c r="I32" s="96">
        <v>0</v>
      </c>
      <c r="J32" s="94">
        <v>66.67</v>
      </c>
      <c r="K32" s="95">
        <v>5</v>
      </c>
      <c r="L32" s="96">
        <v>1968.9930616740089</v>
      </c>
      <c r="M32" s="94">
        <v>30.08</v>
      </c>
      <c r="N32" s="97">
        <v>0</v>
      </c>
      <c r="O32" s="96">
        <v>0</v>
      </c>
      <c r="P32" s="94">
        <v>17.649999999999999</v>
      </c>
      <c r="Q32" s="95">
        <v>5</v>
      </c>
      <c r="R32" s="96">
        <v>1897.925371549894</v>
      </c>
      <c r="S32" s="94">
        <v>14.17</v>
      </c>
      <c r="T32" s="97">
        <v>5</v>
      </c>
      <c r="U32" s="96">
        <v>1874.0520964360589</v>
      </c>
      <c r="V32" s="94">
        <v>-7.45</v>
      </c>
      <c r="W32" s="95">
        <v>5</v>
      </c>
      <c r="X32" s="96">
        <v>2083.7362470862472</v>
      </c>
      <c r="Y32" s="96">
        <v>0</v>
      </c>
      <c r="Z32" s="97">
        <v>0</v>
      </c>
      <c r="AA32" s="96">
        <v>0</v>
      </c>
      <c r="AB32" s="96">
        <v>0</v>
      </c>
      <c r="AC32" s="95">
        <v>0</v>
      </c>
      <c r="AD32" s="96">
        <v>0</v>
      </c>
      <c r="AE32" s="94">
        <v>8.1</v>
      </c>
      <c r="AF32" s="97">
        <v>0</v>
      </c>
      <c r="AG32" s="96">
        <v>0</v>
      </c>
      <c r="AH32" s="94">
        <v>0</v>
      </c>
      <c r="AI32" s="95">
        <v>5</v>
      </c>
      <c r="AJ32" s="96">
        <v>8292.4196660482376</v>
      </c>
      <c r="AK32" s="98">
        <v>-106.34526763559022</v>
      </c>
      <c r="AL32" s="99">
        <v>4</v>
      </c>
      <c r="AM32" s="100">
        <v>6306.3339682539681</v>
      </c>
      <c r="AN32" s="94">
        <v>3.7</v>
      </c>
      <c r="AO32" s="95">
        <v>0</v>
      </c>
      <c r="AP32" s="101">
        <v>0</v>
      </c>
      <c r="AQ32" s="94">
        <v>0</v>
      </c>
      <c r="AR32" s="97">
        <v>0</v>
      </c>
      <c r="AS32" s="96">
        <v>0</v>
      </c>
      <c r="AT32" s="94">
        <v>0</v>
      </c>
      <c r="AU32" s="95">
        <v>0</v>
      </c>
      <c r="AV32" s="96">
        <v>0</v>
      </c>
      <c r="AW32" s="102">
        <v>60.044732364409782</v>
      </c>
      <c r="AX32" s="103">
        <v>29</v>
      </c>
      <c r="AY32" s="104">
        <v>22423.46</v>
      </c>
      <c r="AZ32" s="102">
        <v>134.18909203466777</v>
      </c>
      <c r="BA32" s="103">
        <v>2912</v>
      </c>
      <c r="BB32" s="102">
        <v>404.43527583647699</v>
      </c>
      <c r="BC32" s="102">
        <v>84448</v>
      </c>
      <c r="BD32" s="102">
        <v>52460.498258928463</v>
      </c>
      <c r="BE32" s="105">
        <v>74883.958258928469</v>
      </c>
      <c r="BF32" s="102">
        <v>174720</v>
      </c>
      <c r="BG32" s="103">
        <v>99836.041741071531</v>
      </c>
      <c r="BH32" s="103">
        <v>2912</v>
      </c>
      <c r="BI32" s="103">
        <v>2.2017043810803059</v>
      </c>
      <c r="BJ32" s="104">
        <v>74886.16</v>
      </c>
      <c r="BK32" s="105">
        <v>26117.13</v>
      </c>
      <c r="BL32" s="106">
        <v>42965.22</v>
      </c>
      <c r="BM32" s="105">
        <v>5803.81</v>
      </c>
      <c r="BN32" s="105">
        <v>74886.16</v>
      </c>
      <c r="BO32" s="108"/>
      <c r="BP32" s="108"/>
      <c r="BQ32" s="108"/>
      <c r="BR32" s="108"/>
      <c r="BS32" s="108"/>
      <c r="BT32" s="108"/>
    </row>
    <row r="33" spans="1:72" s="107" customFormat="1" ht="10.5" hidden="1" customHeight="1" x14ac:dyDescent="0.15">
      <c r="A33" s="93" t="s">
        <v>101</v>
      </c>
      <c r="B33" s="93">
        <v>28875</v>
      </c>
      <c r="C33" s="93" t="s">
        <v>126</v>
      </c>
      <c r="D33" s="94">
        <v>29.12</v>
      </c>
      <c r="E33" s="95">
        <v>0</v>
      </c>
      <c r="F33" s="96">
        <v>0</v>
      </c>
      <c r="G33" s="94">
        <v>30.57</v>
      </c>
      <c r="H33" s="97">
        <v>0</v>
      </c>
      <c r="I33" s="96">
        <v>0</v>
      </c>
      <c r="J33" s="94">
        <v>51.61</v>
      </c>
      <c r="K33" s="95">
        <v>3</v>
      </c>
      <c r="L33" s="96">
        <v>1181.3958370044052</v>
      </c>
      <c r="M33" s="94">
        <v>21.43</v>
      </c>
      <c r="N33" s="97">
        <v>0</v>
      </c>
      <c r="O33" s="96">
        <v>0</v>
      </c>
      <c r="P33" s="94">
        <v>19.739999999999998</v>
      </c>
      <c r="Q33" s="95">
        <v>5</v>
      </c>
      <c r="R33" s="96">
        <v>1897.925371549894</v>
      </c>
      <c r="S33" s="94">
        <v>18.59</v>
      </c>
      <c r="T33" s="97">
        <v>5</v>
      </c>
      <c r="U33" s="96">
        <v>1874.0520964360589</v>
      </c>
      <c r="V33" s="94">
        <v>-245.71</v>
      </c>
      <c r="W33" s="95">
        <v>5</v>
      </c>
      <c r="X33" s="96">
        <v>2083.7362470862472</v>
      </c>
      <c r="Y33" s="96">
        <v>3.68</v>
      </c>
      <c r="Z33" s="97">
        <v>5</v>
      </c>
      <c r="AA33" s="96">
        <v>9273.0585062240662</v>
      </c>
      <c r="AB33" s="96">
        <v>25</v>
      </c>
      <c r="AC33" s="95">
        <v>0</v>
      </c>
      <c r="AD33" s="96">
        <v>0</v>
      </c>
      <c r="AE33" s="94">
        <v>6.88</v>
      </c>
      <c r="AF33" s="97">
        <v>0</v>
      </c>
      <c r="AG33" s="96">
        <v>0</v>
      </c>
      <c r="AH33" s="94">
        <v>62.93</v>
      </c>
      <c r="AI33" s="95">
        <v>3</v>
      </c>
      <c r="AJ33" s="96">
        <v>4975.4517996289424</v>
      </c>
      <c r="AK33" s="98">
        <v>-85.220308280652461</v>
      </c>
      <c r="AL33" s="99">
        <v>4</v>
      </c>
      <c r="AM33" s="100">
        <v>6306.3339682539681</v>
      </c>
      <c r="AN33" s="94">
        <v>13.42</v>
      </c>
      <c r="AO33" s="95">
        <v>0</v>
      </c>
      <c r="AP33" s="101">
        <v>0</v>
      </c>
      <c r="AQ33" s="94">
        <v>14.49</v>
      </c>
      <c r="AR33" s="97">
        <v>3</v>
      </c>
      <c r="AS33" s="96">
        <v>8870.99</v>
      </c>
      <c r="AT33" s="94">
        <v>80</v>
      </c>
      <c r="AU33" s="95">
        <v>3</v>
      </c>
      <c r="AV33" s="96">
        <v>4545.3703728813562</v>
      </c>
      <c r="AW33" s="102">
        <v>46.529691719347547</v>
      </c>
      <c r="AX33" s="103">
        <v>36</v>
      </c>
      <c r="AY33" s="104">
        <v>41008.31</v>
      </c>
      <c r="AZ33" s="102">
        <v>304.64283120099049</v>
      </c>
      <c r="BA33" s="103">
        <v>12388</v>
      </c>
      <c r="BB33" s="102">
        <v>2135.8136497518235</v>
      </c>
      <c r="BC33" s="102">
        <v>445968</v>
      </c>
      <c r="BD33" s="102">
        <v>277042.71844848676</v>
      </c>
      <c r="BE33" s="105">
        <v>318051.02844848676</v>
      </c>
      <c r="BF33" s="102">
        <v>743280</v>
      </c>
      <c r="BG33" s="103">
        <v>425228.97155151324</v>
      </c>
      <c r="BH33" s="103">
        <v>12388</v>
      </c>
      <c r="BI33" s="103">
        <v>9.3663165772056427</v>
      </c>
      <c r="BJ33" s="104">
        <v>318060.39</v>
      </c>
      <c r="BK33" s="105">
        <v>110926.03</v>
      </c>
      <c r="BL33" s="106">
        <v>182484.14</v>
      </c>
      <c r="BM33" s="105">
        <v>24650.23</v>
      </c>
      <c r="BN33" s="105">
        <v>318060.40000000002</v>
      </c>
      <c r="BO33" s="108"/>
      <c r="BP33" s="108"/>
      <c r="BQ33" s="108"/>
      <c r="BR33" s="108"/>
      <c r="BS33" s="108"/>
      <c r="BT33" s="108"/>
    </row>
    <row r="34" spans="1:72" s="107" customFormat="1" ht="10.5" hidden="1" customHeight="1" x14ac:dyDescent="0.15">
      <c r="A34" s="93" t="s">
        <v>101</v>
      </c>
      <c r="B34" s="93">
        <v>41427</v>
      </c>
      <c r="C34" s="93" t="s">
        <v>127</v>
      </c>
      <c r="D34" s="94">
        <v>45.12</v>
      </c>
      <c r="E34" s="95">
        <v>0</v>
      </c>
      <c r="F34" s="96">
        <v>0</v>
      </c>
      <c r="G34" s="94">
        <v>47.55</v>
      </c>
      <c r="H34" s="97">
        <v>0</v>
      </c>
      <c r="I34" s="96">
        <v>0</v>
      </c>
      <c r="J34" s="94">
        <v>59.62</v>
      </c>
      <c r="K34" s="95">
        <v>5</v>
      </c>
      <c r="L34" s="96">
        <v>1968.9930616740089</v>
      </c>
      <c r="M34" s="94">
        <v>29.81</v>
      </c>
      <c r="N34" s="97">
        <v>0</v>
      </c>
      <c r="O34" s="96">
        <v>0</v>
      </c>
      <c r="P34" s="94">
        <v>51.75</v>
      </c>
      <c r="Q34" s="95">
        <v>0</v>
      </c>
      <c r="R34" s="96">
        <v>0</v>
      </c>
      <c r="S34" s="94">
        <v>61.71</v>
      </c>
      <c r="T34" s="97">
        <v>0</v>
      </c>
      <c r="U34" s="96">
        <v>0</v>
      </c>
      <c r="V34" s="94">
        <v>26.59</v>
      </c>
      <c r="W34" s="95">
        <v>0</v>
      </c>
      <c r="X34" s="96">
        <v>0</v>
      </c>
      <c r="Y34" s="96">
        <v>0</v>
      </c>
      <c r="Z34" s="97">
        <v>0</v>
      </c>
      <c r="AA34" s="96">
        <v>0</v>
      </c>
      <c r="AB34" s="96">
        <v>0</v>
      </c>
      <c r="AC34" s="95">
        <v>0</v>
      </c>
      <c r="AD34" s="96">
        <v>0</v>
      </c>
      <c r="AE34" s="94">
        <v>4.72</v>
      </c>
      <c r="AF34" s="97">
        <v>0</v>
      </c>
      <c r="AG34" s="96">
        <v>0</v>
      </c>
      <c r="AH34" s="94">
        <v>0</v>
      </c>
      <c r="AI34" s="95">
        <v>5</v>
      </c>
      <c r="AJ34" s="96">
        <v>8292.4196660482376</v>
      </c>
      <c r="AK34" s="98">
        <v>-31.109037175299424</v>
      </c>
      <c r="AL34" s="99">
        <v>4</v>
      </c>
      <c r="AM34" s="100">
        <v>6306.3339682539681</v>
      </c>
      <c r="AN34" s="94">
        <v>31.82</v>
      </c>
      <c r="AO34" s="95">
        <v>0</v>
      </c>
      <c r="AP34" s="101">
        <v>0</v>
      </c>
      <c r="AQ34" s="94">
        <v>7.14</v>
      </c>
      <c r="AR34" s="97">
        <v>0</v>
      </c>
      <c r="AS34" s="96">
        <v>0</v>
      </c>
      <c r="AT34" s="94">
        <v>42.86</v>
      </c>
      <c r="AU34" s="95">
        <v>0</v>
      </c>
      <c r="AV34" s="96">
        <v>0</v>
      </c>
      <c r="AW34" s="102">
        <v>377.58096282470058</v>
      </c>
      <c r="AX34" s="103">
        <v>14</v>
      </c>
      <c r="AY34" s="104">
        <v>16567.7</v>
      </c>
      <c r="AZ34" s="102">
        <v>47.863763929013622</v>
      </c>
      <c r="BA34" s="103">
        <v>6907</v>
      </c>
      <c r="BB34" s="102">
        <v>463.10252821660259</v>
      </c>
      <c r="BC34" s="102">
        <v>96698</v>
      </c>
      <c r="BD34" s="102">
        <v>60070.401438066794</v>
      </c>
      <c r="BE34" s="105">
        <v>76638.101438066791</v>
      </c>
      <c r="BF34" s="102">
        <v>414420</v>
      </c>
      <c r="BG34" s="103">
        <v>337781.89856193319</v>
      </c>
      <c r="BH34" s="103">
        <v>6907</v>
      </c>
      <c r="BI34" s="103">
        <v>5.2222431868549695</v>
      </c>
      <c r="BJ34" s="104">
        <v>76643.320000000007</v>
      </c>
      <c r="BK34" s="105">
        <v>26729.95</v>
      </c>
      <c r="BL34" s="106">
        <v>43973.38</v>
      </c>
      <c r="BM34" s="105">
        <v>5939.99</v>
      </c>
      <c r="BN34" s="105">
        <v>76643.320000000007</v>
      </c>
      <c r="BO34" s="108"/>
      <c r="BP34" s="108"/>
      <c r="BQ34" s="108"/>
      <c r="BR34" s="108"/>
      <c r="BS34" s="108"/>
      <c r="BT34" s="108"/>
    </row>
    <row r="35" spans="1:72" s="107" customFormat="1" ht="10.5" hidden="1" customHeight="1" x14ac:dyDescent="0.15">
      <c r="A35" s="93" t="s">
        <v>101</v>
      </c>
      <c r="B35" s="93">
        <v>41433</v>
      </c>
      <c r="C35" s="93" t="s">
        <v>128</v>
      </c>
      <c r="D35" s="94">
        <v>24.96</v>
      </c>
      <c r="E35" s="95">
        <v>0</v>
      </c>
      <c r="F35" s="96">
        <v>0</v>
      </c>
      <c r="G35" s="94">
        <v>24.14</v>
      </c>
      <c r="H35" s="97">
        <v>0</v>
      </c>
      <c r="I35" s="96">
        <v>0</v>
      </c>
      <c r="J35" s="94">
        <v>52.63</v>
      </c>
      <c r="K35" s="95">
        <v>3</v>
      </c>
      <c r="L35" s="96">
        <v>1181.3958370044052</v>
      </c>
      <c r="M35" s="94">
        <v>18.8</v>
      </c>
      <c r="N35" s="97">
        <v>0</v>
      </c>
      <c r="O35" s="96">
        <v>0</v>
      </c>
      <c r="P35" s="94">
        <v>54.22</v>
      </c>
      <c r="Q35" s="95">
        <v>0</v>
      </c>
      <c r="R35" s="96">
        <v>0</v>
      </c>
      <c r="S35" s="94">
        <v>37.54</v>
      </c>
      <c r="T35" s="97">
        <v>0</v>
      </c>
      <c r="U35" s="96">
        <v>0</v>
      </c>
      <c r="V35" s="94">
        <v>-28.77</v>
      </c>
      <c r="W35" s="95">
        <v>5</v>
      </c>
      <c r="X35" s="96">
        <v>2083.7362470862472</v>
      </c>
      <c r="Y35" s="96">
        <v>21.74</v>
      </c>
      <c r="Z35" s="97">
        <v>5</v>
      </c>
      <c r="AA35" s="96">
        <v>9273.0585062240662</v>
      </c>
      <c r="AB35" s="96">
        <v>0</v>
      </c>
      <c r="AC35" s="95">
        <v>0</v>
      </c>
      <c r="AD35" s="96">
        <v>0</v>
      </c>
      <c r="AE35" s="94">
        <v>4.82</v>
      </c>
      <c r="AF35" s="97">
        <v>0</v>
      </c>
      <c r="AG35" s="96">
        <v>0</v>
      </c>
      <c r="AH35" s="94">
        <v>0</v>
      </c>
      <c r="AI35" s="95">
        <v>5</v>
      </c>
      <c r="AJ35" s="96">
        <v>8292.4196660482376</v>
      </c>
      <c r="AK35" s="98">
        <v>-39.925472451424007</v>
      </c>
      <c r="AL35" s="99">
        <v>4</v>
      </c>
      <c r="AM35" s="100">
        <v>6306.3339682539681</v>
      </c>
      <c r="AN35" s="94">
        <v>31.77</v>
      </c>
      <c r="AO35" s="95">
        <v>0</v>
      </c>
      <c r="AP35" s="101">
        <v>0</v>
      </c>
      <c r="AQ35" s="94">
        <v>29.47</v>
      </c>
      <c r="AR35" s="97">
        <v>5</v>
      </c>
      <c r="AS35" s="96">
        <v>14784.983333333332</v>
      </c>
      <c r="AT35" s="94">
        <v>67.86</v>
      </c>
      <c r="AU35" s="95">
        <v>0</v>
      </c>
      <c r="AV35" s="96">
        <v>0</v>
      </c>
      <c r="AW35" s="102">
        <v>299.25452754857599</v>
      </c>
      <c r="AX35" s="103">
        <v>27</v>
      </c>
      <c r="AY35" s="104">
        <v>41921.93</v>
      </c>
      <c r="AZ35" s="102">
        <v>233.57245356995463</v>
      </c>
      <c r="BA35" s="103">
        <v>7716</v>
      </c>
      <c r="BB35" s="102">
        <v>997.73600186582189</v>
      </c>
      <c r="BC35" s="102">
        <v>208332</v>
      </c>
      <c r="BD35" s="102">
        <v>129419.29380540788</v>
      </c>
      <c r="BE35" s="105">
        <v>171341.22380540788</v>
      </c>
      <c r="BF35" s="102">
        <v>462960</v>
      </c>
      <c r="BG35" s="103">
        <v>291618.77619459212</v>
      </c>
      <c r="BH35" s="103">
        <v>7716</v>
      </c>
      <c r="BI35" s="103">
        <v>5.8339117460218555</v>
      </c>
      <c r="BJ35" s="104">
        <v>171347.06</v>
      </c>
      <c r="BK35" s="105">
        <v>59758.62</v>
      </c>
      <c r="BL35" s="106">
        <v>98308.75</v>
      </c>
      <c r="BM35" s="105">
        <v>13279.69</v>
      </c>
      <c r="BN35" s="105">
        <v>171347.06</v>
      </c>
      <c r="BO35" s="108"/>
      <c r="BP35" s="108"/>
      <c r="BQ35" s="108"/>
      <c r="BR35" s="108"/>
      <c r="BS35" s="108"/>
      <c r="BT35" s="108"/>
    </row>
    <row r="36" spans="1:72" s="107" customFormat="1" ht="10.5" hidden="1" customHeight="1" x14ac:dyDescent="0.15">
      <c r="A36" s="93" t="s">
        <v>101</v>
      </c>
      <c r="B36" s="93">
        <v>41434</v>
      </c>
      <c r="C36" s="93" t="s">
        <v>129</v>
      </c>
      <c r="D36" s="94">
        <v>35.18</v>
      </c>
      <c r="E36" s="95">
        <v>0</v>
      </c>
      <c r="F36" s="96">
        <v>0</v>
      </c>
      <c r="G36" s="94">
        <v>34.69</v>
      </c>
      <c r="H36" s="97">
        <v>0</v>
      </c>
      <c r="I36" s="96">
        <v>0</v>
      </c>
      <c r="J36" s="94">
        <v>57.41</v>
      </c>
      <c r="K36" s="95">
        <v>4</v>
      </c>
      <c r="L36" s="96">
        <v>1575.194449339207</v>
      </c>
      <c r="M36" s="94">
        <v>27.61</v>
      </c>
      <c r="N36" s="97">
        <v>0</v>
      </c>
      <c r="O36" s="96">
        <v>0</v>
      </c>
      <c r="P36" s="94">
        <v>64.459999999999994</v>
      </c>
      <c r="Q36" s="95">
        <v>0</v>
      </c>
      <c r="R36" s="96">
        <v>0</v>
      </c>
      <c r="S36" s="94">
        <v>44.58</v>
      </c>
      <c r="T36" s="97">
        <v>0</v>
      </c>
      <c r="U36" s="96">
        <v>0</v>
      </c>
      <c r="V36" s="94">
        <v>-148.97999999999999</v>
      </c>
      <c r="W36" s="95">
        <v>5</v>
      </c>
      <c r="X36" s="96">
        <v>2083.7362470862472</v>
      </c>
      <c r="Y36" s="96">
        <v>10.42</v>
      </c>
      <c r="Z36" s="97">
        <v>5</v>
      </c>
      <c r="AA36" s="96">
        <v>9273.0585062240662</v>
      </c>
      <c r="AB36" s="96">
        <v>0</v>
      </c>
      <c r="AC36" s="95">
        <v>0</v>
      </c>
      <c r="AD36" s="96">
        <v>0</v>
      </c>
      <c r="AE36" s="94">
        <v>1.44</v>
      </c>
      <c r="AF36" s="97">
        <v>0</v>
      </c>
      <c r="AG36" s="96">
        <v>0</v>
      </c>
      <c r="AH36" s="94">
        <v>0</v>
      </c>
      <c r="AI36" s="95">
        <v>5</v>
      </c>
      <c r="AJ36" s="96">
        <v>8292.4196660482376</v>
      </c>
      <c r="AK36" s="98">
        <v>-10.951702989814915</v>
      </c>
      <c r="AL36" s="99">
        <v>5</v>
      </c>
      <c r="AM36" s="100">
        <v>7882.9174603174606</v>
      </c>
      <c r="AN36" s="94">
        <v>47.15</v>
      </c>
      <c r="AO36" s="95">
        <v>0</v>
      </c>
      <c r="AP36" s="101">
        <v>0</v>
      </c>
      <c r="AQ36" s="94">
        <v>24.18</v>
      </c>
      <c r="AR36" s="97">
        <v>5</v>
      </c>
      <c r="AS36" s="96">
        <v>14784.983333333332</v>
      </c>
      <c r="AT36" s="94">
        <v>68.180000000000007</v>
      </c>
      <c r="AU36" s="95">
        <v>0</v>
      </c>
      <c r="AV36" s="96">
        <v>0</v>
      </c>
      <c r="AW36" s="102">
        <v>255.36829701018505</v>
      </c>
      <c r="AX36" s="103">
        <v>29</v>
      </c>
      <c r="AY36" s="104">
        <v>43892.31</v>
      </c>
      <c r="AZ36" s="102">
        <v>262.6654952538176</v>
      </c>
      <c r="BA36" s="103">
        <v>9235</v>
      </c>
      <c r="BB36" s="102">
        <v>1282.6098119333326</v>
      </c>
      <c r="BC36" s="102">
        <v>267815</v>
      </c>
      <c r="BD36" s="102">
        <v>166371.11999354546</v>
      </c>
      <c r="BE36" s="105">
        <v>210263.42999354546</v>
      </c>
      <c r="BF36" s="102">
        <v>554100</v>
      </c>
      <c r="BG36" s="103">
        <v>343836.57000645454</v>
      </c>
      <c r="BH36" s="103">
        <v>9235</v>
      </c>
      <c r="BI36" s="103">
        <v>6.982396964037302</v>
      </c>
      <c r="BJ36" s="104">
        <v>210270.41</v>
      </c>
      <c r="BK36" s="105">
        <v>73333.440000000002</v>
      </c>
      <c r="BL36" s="106">
        <v>120640.66</v>
      </c>
      <c r="BM36" s="105">
        <v>16296.32</v>
      </c>
      <c r="BN36" s="105">
        <v>210270.42</v>
      </c>
      <c r="BO36" s="108"/>
      <c r="BP36" s="108"/>
      <c r="BQ36" s="108"/>
      <c r="BR36" s="108"/>
      <c r="BS36" s="108"/>
      <c r="BT36" s="108"/>
    </row>
    <row r="37" spans="1:72" s="107" customFormat="1" ht="10.5" hidden="1" customHeight="1" x14ac:dyDescent="0.15">
      <c r="A37" s="93" t="s">
        <v>101</v>
      </c>
      <c r="B37" s="93">
        <v>41435</v>
      </c>
      <c r="C37" s="93" t="s">
        <v>130</v>
      </c>
      <c r="D37" s="94">
        <v>38.82</v>
      </c>
      <c r="E37" s="95">
        <v>0</v>
      </c>
      <c r="F37" s="96">
        <v>0</v>
      </c>
      <c r="G37" s="94">
        <v>38.94</v>
      </c>
      <c r="H37" s="97">
        <v>0</v>
      </c>
      <c r="I37" s="96">
        <v>0</v>
      </c>
      <c r="J37" s="94">
        <v>61.54</v>
      </c>
      <c r="K37" s="95">
        <v>5</v>
      </c>
      <c r="L37" s="96">
        <v>1968.9930616740089</v>
      </c>
      <c r="M37" s="94">
        <v>28.94</v>
      </c>
      <c r="N37" s="97">
        <v>0</v>
      </c>
      <c r="O37" s="96">
        <v>0</v>
      </c>
      <c r="P37" s="94">
        <v>27.3</v>
      </c>
      <c r="Q37" s="95">
        <v>1</v>
      </c>
      <c r="R37" s="96">
        <v>379.58507430997878</v>
      </c>
      <c r="S37" s="94">
        <v>18.079999999999998</v>
      </c>
      <c r="T37" s="97">
        <v>5</v>
      </c>
      <c r="U37" s="96">
        <v>1874.0520964360589</v>
      </c>
      <c r="V37" s="94">
        <v>24.71</v>
      </c>
      <c r="W37" s="95">
        <v>0</v>
      </c>
      <c r="X37" s="96">
        <v>0</v>
      </c>
      <c r="Y37" s="96">
        <v>15.63</v>
      </c>
      <c r="Z37" s="97">
        <v>5</v>
      </c>
      <c r="AA37" s="96">
        <v>9273.0585062240662</v>
      </c>
      <c r="AB37" s="96">
        <v>0</v>
      </c>
      <c r="AC37" s="95">
        <v>0</v>
      </c>
      <c r="AD37" s="96">
        <v>0</v>
      </c>
      <c r="AE37" s="94">
        <v>3.17</v>
      </c>
      <c r="AF37" s="97">
        <v>0</v>
      </c>
      <c r="AG37" s="96">
        <v>0</v>
      </c>
      <c r="AH37" s="94">
        <v>127.8</v>
      </c>
      <c r="AI37" s="95">
        <v>0</v>
      </c>
      <c r="AJ37" s="96">
        <v>0</v>
      </c>
      <c r="AK37" s="98">
        <v>1.28</v>
      </c>
      <c r="AL37" s="99">
        <v>5</v>
      </c>
      <c r="AM37" s="100">
        <v>7882.9174603174606</v>
      </c>
      <c r="AN37" s="94">
        <v>39.369999999999997</v>
      </c>
      <c r="AO37" s="95">
        <v>0</v>
      </c>
      <c r="AP37" s="101">
        <v>0</v>
      </c>
      <c r="AQ37" s="94">
        <v>33.33</v>
      </c>
      <c r="AR37" s="97">
        <v>5</v>
      </c>
      <c r="AS37" s="96">
        <v>14784.983333333332</v>
      </c>
      <c r="AT37" s="94">
        <v>82.76</v>
      </c>
      <c r="AU37" s="95">
        <v>3</v>
      </c>
      <c r="AV37" s="96">
        <v>4545.3703728813562</v>
      </c>
      <c r="AW37" s="102">
        <v>541.66999999999996</v>
      </c>
      <c r="AX37" s="103">
        <v>29</v>
      </c>
      <c r="AY37" s="104">
        <v>40708.959999999999</v>
      </c>
      <c r="AZ37" s="102">
        <v>243.61531985142386</v>
      </c>
      <c r="BA37" s="103">
        <v>4827</v>
      </c>
      <c r="BB37" s="102">
        <v>670.40146856547892</v>
      </c>
      <c r="BC37" s="102">
        <v>139983</v>
      </c>
      <c r="BD37" s="102">
        <v>86959.761365332306</v>
      </c>
      <c r="BE37" s="105">
        <v>127668.72136533231</v>
      </c>
      <c r="BF37" s="102">
        <v>289620</v>
      </c>
      <c r="BG37" s="103">
        <v>161951.27863466769</v>
      </c>
      <c r="BH37" s="103">
        <v>4827</v>
      </c>
      <c r="BI37" s="103">
        <v>3.6495972003690373</v>
      </c>
      <c r="BJ37" s="104">
        <v>127672.37</v>
      </c>
      <c r="BK37" s="105">
        <v>44526.73</v>
      </c>
      <c r="BL37" s="106">
        <v>73250.81</v>
      </c>
      <c r="BM37" s="105">
        <v>9894.83</v>
      </c>
      <c r="BN37" s="105">
        <v>127672.37</v>
      </c>
      <c r="BO37" s="108"/>
      <c r="BP37" s="108"/>
      <c r="BQ37" s="108"/>
      <c r="BR37" s="108"/>
      <c r="BS37" s="108"/>
      <c r="BT37" s="108"/>
    </row>
    <row r="38" spans="1:72" s="107" customFormat="1" ht="10.5" hidden="1" customHeight="1" x14ac:dyDescent="0.15">
      <c r="A38" s="93" t="s">
        <v>101</v>
      </c>
      <c r="B38" s="93">
        <v>41524</v>
      </c>
      <c r="C38" s="93" t="s">
        <v>131</v>
      </c>
      <c r="D38" s="94">
        <v>53.7</v>
      </c>
      <c r="E38" s="95">
        <v>0</v>
      </c>
      <c r="F38" s="96">
        <v>0</v>
      </c>
      <c r="G38" s="94">
        <v>54.47</v>
      </c>
      <c r="H38" s="97">
        <v>0</v>
      </c>
      <c r="I38" s="96">
        <v>0</v>
      </c>
      <c r="J38" s="94">
        <v>75</v>
      </c>
      <c r="K38" s="95">
        <v>5</v>
      </c>
      <c r="L38" s="96">
        <v>1968.9930616740089</v>
      </c>
      <c r="M38" s="94">
        <v>38.159999999999997</v>
      </c>
      <c r="N38" s="97">
        <v>1</v>
      </c>
      <c r="O38" s="96">
        <v>1324.3301481481483</v>
      </c>
      <c r="P38" s="94">
        <v>16.12</v>
      </c>
      <c r="Q38" s="95">
        <v>5</v>
      </c>
      <c r="R38" s="96">
        <v>1897.925371549894</v>
      </c>
      <c r="S38" s="94">
        <v>25.83</v>
      </c>
      <c r="T38" s="97">
        <v>1</v>
      </c>
      <c r="U38" s="96">
        <v>374.81041928721174</v>
      </c>
      <c r="V38" s="94">
        <v>177.15</v>
      </c>
      <c r="W38" s="95">
        <v>0</v>
      </c>
      <c r="X38" s="96">
        <v>0</v>
      </c>
      <c r="Y38" s="96">
        <v>0</v>
      </c>
      <c r="Z38" s="97">
        <v>0</v>
      </c>
      <c r="AA38" s="96">
        <v>0</v>
      </c>
      <c r="AB38" s="96">
        <v>0</v>
      </c>
      <c r="AC38" s="95">
        <v>0</v>
      </c>
      <c r="AD38" s="96">
        <v>0</v>
      </c>
      <c r="AE38" s="94">
        <v>0</v>
      </c>
      <c r="AF38" s="97">
        <v>0</v>
      </c>
      <c r="AG38" s="110">
        <v>0</v>
      </c>
      <c r="AH38" s="94">
        <v>52.03</v>
      </c>
      <c r="AI38" s="95">
        <v>5</v>
      </c>
      <c r="AJ38" s="110">
        <v>8292.4196660482376</v>
      </c>
      <c r="AK38" s="111">
        <v>-61.418680706100957</v>
      </c>
      <c r="AL38" s="112">
        <v>4</v>
      </c>
      <c r="AM38" s="113">
        <v>6306.3339682539681</v>
      </c>
      <c r="AN38" s="114">
        <v>29.68</v>
      </c>
      <c r="AO38" s="115">
        <v>0</v>
      </c>
      <c r="AP38" s="116">
        <v>0</v>
      </c>
      <c r="AQ38" s="114">
        <v>2.17</v>
      </c>
      <c r="AR38" s="117">
        <v>0</v>
      </c>
      <c r="AS38" s="110">
        <v>0</v>
      </c>
      <c r="AT38" s="114">
        <v>0</v>
      </c>
      <c r="AU38" s="115">
        <v>0</v>
      </c>
      <c r="AV38" s="110">
        <v>0</v>
      </c>
      <c r="AW38" s="102">
        <v>462.89131929389907</v>
      </c>
      <c r="AX38" s="103">
        <v>21</v>
      </c>
      <c r="AY38" s="104">
        <v>20164.810000000001</v>
      </c>
      <c r="AZ38" s="102">
        <v>87.383617416425921</v>
      </c>
      <c r="BA38" s="103">
        <v>3508</v>
      </c>
      <c r="BB38" s="102">
        <v>352.8080937419665</v>
      </c>
      <c r="BC38" s="102">
        <v>73668</v>
      </c>
      <c r="BD38" s="102">
        <v>45763.783461286737</v>
      </c>
      <c r="BE38" s="105">
        <v>65928.593461286742</v>
      </c>
      <c r="BF38" s="102">
        <v>210480</v>
      </c>
      <c r="BG38" s="103">
        <v>144551.40653871326</v>
      </c>
      <c r="BH38" s="103">
        <v>3508</v>
      </c>
      <c r="BI38" s="103">
        <v>2.6523279425926214</v>
      </c>
      <c r="BJ38" s="104">
        <v>65931.25</v>
      </c>
      <c r="BK38" s="105">
        <v>22994.03</v>
      </c>
      <c r="BL38" s="106">
        <v>37827.43</v>
      </c>
      <c r="BM38" s="105">
        <v>5109.79</v>
      </c>
      <c r="BN38" s="105">
        <v>65931.25</v>
      </c>
      <c r="BO38" s="108"/>
      <c r="BP38" s="108"/>
      <c r="BQ38" s="108"/>
      <c r="BR38" s="108"/>
      <c r="BS38" s="108"/>
      <c r="BT38" s="108"/>
    </row>
    <row r="39" spans="1:72" s="107" customFormat="1" ht="10.5" hidden="1" customHeight="1" x14ac:dyDescent="0.15">
      <c r="A39" s="93" t="s">
        <v>101</v>
      </c>
      <c r="B39" s="93">
        <v>41609</v>
      </c>
      <c r="C39" s="93" t="s">
        <v>132</v>
      </c>
      <c r="D39" s="94">
        <v>28.47</v>
      </c>
      <c r="E39" s="95">
        <v>0</v>
      </c>
      <c r="F39" s="96">
        <v>0</v>
      </c>
      <c r="G39" s="94">
        <v>28.66</v>
      </c>
      <c r="H39" s="97">
        <v>0</v>
      </c>
      <c r="I39" s="96">
        <v>0</v>
      </c>
      <c r="J39" s="94">
        <v>56.67</v>
      </c>
      <c r="K39" s="95">
        <v>4</v>
      </c>
      <c r="L39" s="96">
        <v>1575.194449339207</v>
      </c>
      <c r="M39" s="94">
        <v>24.44</v>
      </c>
      <c r="N39" s="97">
        <v>0</v>
      </c>
      <c r="O39" s="96">
        <v>0</v>
      </c>
      <c r="P39" s="94">
        <v>66.67</v>
      </c>
      <c r="Q39" s="95">
        <v>0</v>
      </c>
      <c r="R39" s="96">
        <v>0</v>
      </c>
      <c r="S39" s="94">
        <v>17.21</v>
      </c>
      <c r="T39" s="97">
        <v>5</v>
      </c>
      <c r="U39" s="96">
        <v>1874.0520964360589</v>
      </c>
      <c r="V39" s="94">
        <v>161.9</v>
      </c>
      <c r="W39" s="95">
        <v>0</v>
      </c>
      <c r="X39" s="96">
        <v>0</v>
      </c>
      <c r="Y39" s="96">
        <v>0</v>
      </c>
      <c r="Z39" s="97">
        <v>0</v>
      </c>
      <c r="AA39" s="96">
        <v>0</v>
      </c>
      <c r="AB39" s="96">
        <v>0</v>
      </c>
      <c r="AC39" s="95">
        <v>0</v>
      </c>
      <c r="AD39" s="96">
        <v>0</v>
      </c>
      <c r="AE39" s="94">
        <v>0</v>
      </c>
      <c r="AF39" s="97">
        <v>0</v>
      </c>
      <c r="AG39" s="110">
        <v>0</v>
      </c>
      <c r="AH39" s="94">
        <v>0</v>
      </c>
      <c r="AI39" s="95">
        <v>0</v>
      </c>
      <c r="AJ39" s="110">
        <v>0</v>
      </c>
      <c r="AK39" s="111">
        <v>0</v>
      </c>
      <c r="AL39" s="112">
        <v>0</v>
      </c>
      <c r="AM39" s="113">
        <v>0</v>
      </c>
      <c r="AN39" s="114">
        <v>0</v>
      </c>
      <c r="AO39" s="115">
        <v>0</v>
      </c>
      <c r="AP39" s="116">
        <v>0</v>
      </c>
      <c r="AQ39" s="114">
        <v>0</v>
      </c>
      <c r="AR39" s="117">
        <v>0</v>
      </c>
      <c r="AS39" s="110">
        <v>0</v>
      </c>
      <c r="AT39" s="114">
        <v>0</v>
      </c>
      <c r="AU39" s="115">
        <v>0</v>
      </c>
      <c r="AV39" s="110">
        <v>0</v>
      </c>
      <c r="AW39" s="102">
        <v>384.02000000000004</v>
      </c>
      <c r="AX39" s="103">
        <v>9</v>
      </c>
      <c r="AY39" s="104">
        <v>3449.25</v>
      </c>
      <c r="AZ39" s="102">
        <v>6.4059533635988446</v>
      </c>
      <c r="BA39" s="103">
        <v>6152</v>
      </c>
      <c r="BB39" s="102">
        <v>265.16640243124834</v>
      </c>
      <c r="BC39" s="102">
        <v>55368</v>
      </c>
      <c r="BD39" s="102">
        <v>34395.51993653315</v>
      </c>
      <c r="BE39" s="105">
        <v>37844.76993653315</v>
      </c>
      <c r="BF39" s="102">
        <v>369120</v>
      </c>
      <c r="BG39" s="103">
        <v>331275.23006346682</v>
      </c>
      <c r="BH39" s="103">
        <v>6152</v>
      </c>
      <c r="BI39" s="103">
        <v>4.651402936952624</v>
      </c>
      <c r="BJ39" s="104">
        <v>37849.42</v>
      </c>
      <c r="BK39" s="105">
        <v>13200.28</v>
      </c>
      <c r="BL39" s="106">
        <v>21715.75</v>
      </c>
      <c r="BM39" s="105">
        <v>2933.4</v>
      </c>
      <c r="BN39" s="105">
        <v>37849.43</v>
      </c>
      <c r="BO39" s="108"/>
      <c r="BP39" s="108"/>
      <c r="BQ39" s="108"/>
      <c r="BR39" s="108"/>
      <c r="BS39" s="108"/>
      <c r="BT39" s="108"/>
    </row>
    <row r="40" spans="1:72" s="107" customFormat="1" ht="10.5" hidden="1" customHeight="1" x14ac:dyDescent="0.15">
      <c r="A40" s="93" t="s">
        <v>101</v>
      </c>
      <c r="B40" s="93">
        <v>41610</v>
      </c>
      <c r="C40" s="93" t="s">
        <v>133</v>
      </c>
      <c r="D40" s="94">
        <v>69.91</v>
      </c>
      <c r="E40" s="95">
        <v>2</v>
      </c>
      <c r="F40" s="96">
        <v>2629.1848529411764</v>
      </c>
      <c r="G40" s="94">
        <v>71.400000000000006</v>
      </c>
      <c r="H40" s="97">
        <v>2</v>
      </c>
      <c r="I40" s="96">
        <v>2591.0807246376812</v>
      </c>
      <c r="J40" s="94">
        <v>50</v>
      </c>
      <c r="K40" s="95">
        <v>2</v>
      </c>
      <c r="L40" s="96">
        <v>787.59722466960352</v>
      </c>
      <c r="M40" s="94">
        <v>34.33</v>
      </c>
      <c r="N40" s="97">
        <v>0</v>
      </c>
      <c r="O40" s="96">
        <v>0</v>
      </c>
      <c r="P40" s="94">
        <v>56.07</v>
      </c>
      <c r="Q40" s="95">
        <v>0</v>
      </c>
      <c r="R40" s="96">
        <v>0</v>
      </c>
      <c r="S40" s="94">
        <v>44.79</v>
      </c>
      <c r="T40" s="97">
        <v>0</v>
      </c>
      <c r="U40" s="96">
        <v>0</v>
      </c>
      <c r="V40" s="94">
        <v>106.04</v>
      </c>
      <c r="W40" s="95">
        <v>0</v>
      </c>
      <c r="X40" s="96">
        <v>0</v>
      </c>
      <c r="Y40" s="96">
        <v>0</v>
      </c>
      <c r="Z40" s="97">
        <v>0</v>
      </c>
      <c r="AA40" s="96">
        <v>0</v>
      </c>
      <c r="AB40" s="96">
        <v>0</v>
      </c>
      <c r="AC40" s="95">
        <v>0</v>
      </c>
      <c r="AD40" s="96">
        <v>0</v>
      </c>
      <c r="AE40" s="94">
        <v>0</v>
      </c>
      <c r="AF40" s="97">
        <v>0</v>
      </c>
      <c r="AG40" s="110">
        <v>0</v>
      </c>
      <c r="AH40" s="94">
        <v>0</v>
      </c>
      <c r="AI40" s="95">
        <v>0</v>
      </c>
      <c r="AJ40" s="110">
        <v>0</v>
      </c>
      <c r="AK40" s="111">
        <v>0</v>
      </c>
      <c r="AL40" s="112">
        <v>0</v>
      </c>
      <c r="AM40" s="113">
        <v>0</v>
      </c>
      <c r="AN40" s="114">
        <v>0</v>
      </c>
      <c r="AO40" s="115">
        <v>0</v>
      </c>
      <c r="AP40" s="116">
        <v>0</v>
      </c>
      <c r="AQ40" s="114">
        <v>0</v>
      </c>
      <c r="AR40" s="117">
        <v>0</v>
      </c>
      <c r="AS40" s="110">
        <v>0</v>
      </c>
      <c r="AT40" s="114">
        <v>0</v>
      </c>
      <c r="AU40" s="115">
        <v>0</v>
      </c>
      <c r="AV40" s="110">
        <v>0</v>
      </c>
      <c r="AW40" s="102">
        <v>432.54</v>
      </c>
      <c r="AX40" s="103">
        <v>6</v>
      </c>
      <c r="AY40" s="104">
        <v>6007.86</v>
      </c>
      <c r="AZ40" s="102">
        <v>7.4385390012381336</v>
      </c>
      <c r="BA40" s="103">
        <v>474</v>
      </c>
      <c r="BB40" s="102">
        <v>13.620380879108335</v>
      </c>
      <c r="BC40" s="102">
        <v>2844</v>
      </c>
      <c r="BD40" s="102">
        <v>1766.7399707321968</v>
      </c>
      <c r="BE40" s="105">
        <v>7774.5999707321962</v>
      </c>
      <c r="BF40" s="102">
        <v>28440</v>
      </c>
      <c r="BG40" s="103">
        <v>20665.400029267803</v>
      </c>
      <c r="BH40" s="103">
        <v>474</v>
      </c>
      <c r="BI40" s="103">
        <v>0.35838182576650585</v>
      </c>
      <c r="BJ40" s="104">
        <v>7774.96</v>
      </c>
      <c r="BK40" s="105">
        <v>2711.58</v>
      </c>
      <c r="BL40" s="106">
        <v>4460.8100000000004</v>
      </c>
      <c r="BM40" s="105">
        <v>602.57000000000005</v>
      </c>
      <c r="BN40" s="105">
        <v>7774.96</v>
      </c>
      <c r="BO40" s="108"/>
      <c r="BP40" s="108"/>
      <c r="BQ40" s="108"/>
      <c r="BR40" s="108"/>
      <c r="BS40" s="108"/>
      <c r="BT40" s="108"/>
    </row>
    <row r="41" spans="1:72" s="107" customFormat="1" ht="10.5" hidden="1" customHeight="1" x14ac:dyDescent="0.15">
      <c r="A41" s="93" t="s">
        <v>101</v>
      </c>
      <c r="B41" s="93">
        <v>41611</v>
      </c>
      <c r="C41" s="93" t="s">
        <v>134</v>
      </c>
      <c r="D41" s="94">
        <v>47.96</v>
      </c>
      <c r="E41" s="95">
        <v>0</v>
      </c>
      <c r="F41" s="96">
        <v>0</v>
      </c>
      <c r="G41" s="94">
        <v>47.5</v>
      </c>
      <c r="H41" s="97">
        <v>0</v>
      </c>
      <c r="I41" s="96">
        <v>0</v>
      </c>
      <c r="J41" s="94">
        <v>69.44</v>
      </c>
      <c r="K41" s="95">
        <v>5</v>
      </c>
      <c r="L41" s="96">
        <v>1968.9930616740089</v>
      </c>
      <c r="M41" s="94">
        <v>28.92</v>
      </c>
      <c r="N41" s="97">
        <v>0</v>
      </c>
      <c r="O41" s="96">
        <v>0</v>
      </c>
      <c r="P41" s="94">
        <v>20.29</v>
      </c>
      <c r="Q41" s="95">
        <v>3</v>
      </c>
      <c r="R41" s="96">
        <v>1138.7552229299363</v>
      </c>
      <c r="S41" s="94">
        <v>31.19</v>
      </c>
      <c r="T41" s="97">
        <v>0</v>
      </c>
      <c r="U41" s="96">
        <v>0</v>
      </c>
      <c r="V41" s="94">
        <v>231.01</v>
      </c>
      <c r="W41" s="95">
        <v>0</v>
      </c>
      <c r="X41" s="96">
        <v>0</v>
      </c>
      <c r="Y41" s="96">
        <v>0</v>
      </c>
      <c r="Z41" s="97">
        <v>0</v>
      </c>
      <c r="AA41" s="96">
        <v>0</v>
      </c>
      <c r="AB41" s="96">
        <v>0</v>
      </c>
      <c r="AC41" s="95">
        <v>0</v>
      </c>
      <c r="AD41" s="96">
        <v>0</v>
      </c>
      <c r="AE41" s="94">
        <v>0</v>
      </c>
      <c r="AF41" s="97">
        <v>0</v>
      </c>
      <c r="AG41" s="110">
        <v>0</v>
      </c>
      <c r="AH41" s="94">
        <v>0</v>
      </c>
      <c r="AI41" s="95">
        <v>0</v>
      </c>
      <c r="AJ41" s="110">
        <v>0</v>
      </c>
      <c r="AK41" s="111">
        <v>0</v>
      </c>
      <c r="AL41" s="112">
        <v>0</v>
      </c>
      <c r="AM41" s="113">
        <v>0</v>
      </c>
      <c r="AN41" s="114">
        <v>0</v>
      </c>
      <c r="AO41" s="115">
        <v>0</v>
      </c>
      <c r="AP41" s="116">
        <v>0</v>
      </c>
      <c r="AQ41" s="114">
        <v>0</v>
      </c>
      <c r="AR41" s="117">
        <v>0</v>
      </c>
      <c r="AS41" s="110">
        <v>0</v>
      </c>
      <c r="AT41" s="114">
        <v>0</v>
      </c>
      <c r="AU41" s="115">
        <v>0</v>
      </c>
      <c r="AV41" s="110">
        <v>0</v>
      </c>
      <c r="AW41" s="102">
        <v>476.30999999999995</v>
      </c>
      <c r="AX41" s="103">
        <v>8</v>
      </c>
      <c r="AY41" s="104">
        <v>3107.75</v>
      </c>
      <c r="AZ41" s="102">
        <v>5.1304168386297979</v>
      </c>
      <c r="BA41" s="103">
        <v>4077</v>
      </c>
      <c r="BB41" s="102">
        <v>156.20335539838166</v>
      </c>
      <c r="BC41" s="102">
        <v>32616</v>
      </c>
      <c r="BD41" s="102">
        <v>20261.600170675571</v>
      </c>
      <c r="BE41" s="105">
        <v>23369.350170675571</v>
      </c>
      <c r="BF41" s="102">
        <v>244620</v>
      </c>
      <c r="BG41" s="103">
        <v>221250.64982932442</v>
      </c>
      <c r="BH41" s="103">
        <v>4077</v>
      </c>
      <c r="BI41" s="103">
        <v>3.0825373494726671</v>
      </c>
      <c r="BJ41" s="104">
        <v>23372.43</v>
      </c>
      <c r="BK41" s="105">
        <v>8151.32</v>
      </c>
      <c r="BL41" s="106">
        <v>13409.71</v>
      </c>
      <c r="BM41" s="105">
        <v>1811.4</v>
      </c>
      <c r="BN41" s="105">
        <v>23372.43</v>
      </c>
      <c r="BO41" s="108"/>
      <c r="BP41" s="108"/>
      <c r="BQ41" s="108"/>
      <c r="BR41" s="108"/>
      <c r="BS41" s="108"/>
      <c r="BT41" s="108"/>
    </row>
    <row r="42" spans="1:72" s="107" customFormat="1" ht="10.5" hidden="1" customHeight="1" x14ac:dyDescent="0.15">
      <c r="A42" s="93" t="s">
        <v>101</v>
      </c>
      <c r="B42" s="93">
        <v>41612</v>
      </c>
      <c r="C42" s="93" t="s">
        <v>135</v>
      </c>
      <c r="D42" s="94">
        <v>59.66</v>
      </c>
      <c r="E42" s="95">
        <v>1</v>
      </c>
      <c r="F42" s="96">
        <v>1314.5924264705882</v>
      </c>
      <c r="G42" s="94">
        <v>61.95</v>
      </c>
      <c r="H42" s="97">
        <v>1</v>
      </c>
      <c r="I42" s="96">
        <v>1295.5403623188406</v>
      </c>
      <c r="J42" s="94">
        <v>81.819999999999993</v>
      </c>
      <c r="K42" s="95">
        <v>5</v>
      </c>
      <c r="L42" s="96">
        <v>1968.9930616740089</v>
      </c>
      <c r="M42" s="94">
        <v>31.11</v>
      </c>
      <c r="N42" s="97">
        <v>0</v>
      </c>
      <c r="O42" s="96">
        <v>0</v>
      </c>
      <c r="P42" s="94">
        <v>75.540000000000006</v>
      </c>
      <c r="Q42" s="95">
        <v>0</v>
      </c>
      <c r="R42" s="96">
        <v>0</v>
      </c>
      <c r="S42" s="94">
        <v>79.13</v>
      </c>
      <c r="T42" s="97">
        <v>0</v>
      </c>
      <c r="U42" s="96">
        <v>0</v>
      </c>
      <c r="V42" s="94">
        <v>81.599999999999994</v>
      </c>
      <c r="W42" s="95">
        <v>0</v>
      </c>
      <c r="X42" s="96">
        <v>0</v>
      </c>
      <c r="Y42" s="96">
        <v>0</v>
      </c>
      <c r="Z42" s="97">
        <v>0</v>
      </c>
      <c r="AA42" s="96">
        <v>0</v>
      </c>
      <c r="AB42" s="96">
        <v>0</v>
      </c>
      <c r="AC42" s="95">
        <v>0</v>
      </c>
      <c r="AD42" s="96">
        <v>0</v>
      </c>
      <c r="AE42" s="94">
        <v>0</v>
      </c>
      <c r="AF42" s="97">
        <v>0</v>
      </c>
      <c r="AG42" s="110">
        <v>0</v>
      </c>
      <c r="AH42" s="94">
        <v>0</v>
      </c>
      <c r="AI42" s="95">
        <v>0</v>
      </c>
      <c r="AJ42" s="110">
        <v>0</v>
      </c>
      <c r="AK42" s="111">
        <v>0</v>
      </c>
      <c r="AL42" s="112">
        <v>0</v>
      </c>
      <c r="AM42" s="113">
        <v>0</v>
      </c>
      <c r="AN42" s="114">
        <v>0</v>
      </c>
      <c r="AO42" s="115">
        <v>0</v>
      </c>
      <c r="AP42" s="116">
        <v>0</v>
      </c>
      <c r="AQ42" s="114">
        <v>0</v>
      </c>
      <c r="AR42" s="117">
        <v>0</v>
      </c>
      <c r="AS42" s="110">
        <v>0</v>
      </c>
      <c r="AT42" s="114">
        <v>0</v>
      </c>
      <c r="AU42" s="115">
        <v>0</v>
      </c>
      <c r="AV42" s="110">
        <v>0</v>
      </c>
      <c r="AW42" s="102">
        <v>470.81000000000006</v>
      </c>
      <c r="AX42" s="103">
        <v>7</v>
      </c>
      <c r="AY42" s="104">
        <v>4579.13</v>
      </c>
      <c r="AZ42" s="102">
        <v>6.6145088732975648</v>
      </c>
      <c r="BA42" s="103">
        <v>2461</v>
      </c>
      <c r="BB42" s="102">
        <v>82.502918918565143</v>
      </c>
      <c r="BC42" s="102">
        <v>17227</v>
      </c>
      <c r="BD42" s="102">
        <v>10701.698127919673</v>
      </c>
      <c r="BE42" s="105">
        <v>15280.828127919674</v>
      </c>
      <c r="BF42" s="102">
        <v>147660</v>
      </c>
      <c r="BG42" s="103">
        <v>132379.17187208033</v>
      </c>
      <c r="BH42" s="103">
        <v>2461</v>
      </c>
      <c r="BI42" s="103">
        <v>1.860712390741289</v>
      </c>
      <c r="BJ42" s="104">
        <v>15282.69</v>
      </c>
      <c r="BK42" s="105">
        <v>5329.96</v>
      </c>
      <c r="BL42" s="106">
        <v>8768.2999999999993</v>
      </c>
      <c r="BM42" s="105">
        <v>1184.43</v>
      </c>
      <c r="BN42" s="105">
        <v>15282.69</v>
      </c>
      <c r="BO42" s="108"/>
      <c r="BP42" s="108"/>
      <c r="BQ42" s="108"/>
      <c r="BR42" s="108"/>
      <c r="BS42" s="108"/>
      <c r="BT42" s="108"/>
    </row>
    <row r="43" spans="1:72" s="107" customFormat="1" ht="10.5" hidden="1" customHeight="1" x14ac:dyDescent="0.15">
      <c r="A43" s="93" t="s">
        <v>101</v>
      </c>
      <c r="B43" s="93">
        <v>41613</v>
      </c>
      <c r="C43" s="93" t="s">
        <v>136</v>
      </c>
      <c r="D43" s="94">
        <v>48.37</v>
      </c>
      <c r="E43" s="95">
        <v>0</v>
      </c>
      <c r="F43" s="96">
        <v>0</v>
      </c>
      <c r="G43" s="94">
        <v>47.69</v>
      </c>
      <c r="H43" s="97">
        <v>0</v>
      </c>
      <c r="I43" s="96">
        <v>0</v>
      </c>
      <c r="J43" s="94">
        <v>50</v>
      </c>
      <c r="K43" s="95">
        <v>2</v>
      </c>
      <c r="L43" s="96">
        <v>787.59722466960352</v>
      </c>
      <c r="M43" s="94">
        <v>27.52</v>
      </c>
      <c r="N43" s="97">
        <v>0</v>
      </c>
      <c r="O43" s="96">
        <v>0</v>
      </c>
      <c r="P43" s="94">
        <v>11.84</v>
      </c>
      <c r="Q43" s="95">
        <v>5</v>
      </c>
      <c r="R43" s="96">
        <v>1897.925371549894</v>
      </c>
      <c r="S43" s="94">
        <v>36.49</v>
      </c>
      <c r="T43" s="97">
        <v>0</v>
      </c>
      <c r="U43" s="96">
        <v>0</v>
      </c>
      <c r="V43" s="94">
        <v>228.21</v>
      </c>
      <c r="W43" s="95">
        <v>0</v>
      </c>
      <c r="X43" s="96">
        <v>0</v>
      </c>
      <c r="Y43" s="96">
        <v>0</v>
      </c>
      <c r="Z43" s="97">
        <v>0</v>
      </c>
      <c r="AA43" s="96">
        <v>0</v>
      </c>
      <c r="AB43" s="96">
        <v>100</v>
      </c>
      <c r="AC43" s="95">
        <v>0</v>
      </c>
      <c r="AD43" s="96">
        <v>0</v>
      </c>
      <c r="AE43" s="94">
        <v>0</v>
      </c>
      <c r="AF43" s="97">
        <v>0</v>
      </c>
      <c r="AG43" s="110">
        <v>0</v>
      </c>
      <c r="AH43" s="94">
        <v>0</v>
      </c>
      <c r="AI43" s="95">
        <v>0</v>
      </c>
      <c r="AJ43" s="110">
        <v>0</v>
      </c>
      <c r="AK43" s="111">
        <v>0</v>
      </c>
      <c r="AL43" s="112">
        <v>0</v>
      </c>
      <c r="AM43" s="113">
        <v>0</v>
      </c>
      <c r="AN43" s="114">
        <v>0</v>
      </c>
      <c r="AO43" s="115">
        <v>0</v>
      </c>
      <c r="AP43" s="116">
        <v>0</v>
      </c>
      <c r="AQ43" s="114">
        <v>0</v>
      </c>
      <c r="AR43" s="117">
        <v>0</v>
      </c>
      <c r="AS43" s="110">
        <v>0</v>
      </c>
      <c r="AT43" s="114">
        <v>0</v>
      </c>
      <c r="AU43" s="115">
        <v>0</v>
      </c>
      <c r="AV43" s="110">
        <v>0</v>
      </c>
      <c r="AW43" s="102">
        <v>550.12</v>
      </c>
      <c r="AX43" s="103">
        <v>7</v>
      </c>
      <c r="AY43" s="104">
        <v>2685.52</v>
      </c>
      <c r="AZ43" s="102">
        <v>3.8792075938918695</v>
      </c>
      <c r="BA43" s="103">
        <v>2875</v>
      </c>
      <c r="BB43" s="102">
        <v>96.381914624491984</v>
      </c>
      <c r="BC43" s="102">
        <v>20125</v>
      </c>
      <c r="BD43" s="102">
        <v>12501.983794298685</v>
      </c>
      <c r="BE43" s="105">
        <v>15187.503794298686</v>
      </c>
      <c r="BF43" s="102">
        <v>172500</v>
      </c>
      <c r="BG43" s="103">
        <v>157312.49620570132</v>
      </c>
      <c r="BH43" s="103">
        <v>2875</v>
      </c>
      <c r="BI43" s="103">
        <v>2.1737294284360851</v>
      </c>
      <c r="BJ43" s="104">
        <v>15189.68</v>
      </c>
      <c r="BK43" s="105">
        <v>5297.52</v>
      </c>
      <c r="BL43" s="106">
        <v>8714.93</v>
      </c>
      <c r="BM43" s="105">
        <v>1177.23</v>
      </c>
      <c r="BN43" s="105">
        <v>15189.68</v>
      </c>
      <c r="BO43" s="108"/>
      <c r="BP43" s="108"/>
      <c r="BQ43" s="108"/>
      <c r="BR43" s="108"/>
      <c r="BS43" s="108"/>
      <c r="BT43" s="108"/>
    </row>
    <row r="44" spans="1:72" s="107" customFormat="1" ht="10.5" hidden="1" customHeight="1" x14ac:dyDescent="0.15">
      <c r="A44" s="93" t="s">
        <v>101</v>
      </c>
      <c r="B44" s="93">
        <v>41614</v>
      </c>
      <c r="C44" s="93" t="s">
        <v>137</v>
      </c>
      <c r="D44" s="94">
        <v>45.42</v>
      </c>
      <c r="E44" s="95">
        <v>0</v>
      </c>
      <c r="F44" s="96">
        <v>0</v>
      </c>
      <c r="G44" s="94">
        <v>48.34</v>
      </c>
      <c r="H44" s="97">
        <v>0</v>
      </c>
      <c r="I44" s="96">
        <v>0</v>
      </c>
      <c r="J44" s="94">
        <v>50</v>
      </c>
      <c r="K44" s="95">
        <v>2</v>
      </c>
      <c r="L44" s="96">
        <v>787.59722466960352</v>
      </c>
      <c r="M44" s="94">
        <v>36.520000000000003</v>
      </c>
      <c r="N44" s="97">
        <v>0</v>
      </c>
      <c r="O44" s="96">
        <v>0</v>
      </c>
      <c r="P44" s="94">
        <v>30.77</v>
      </c>
      <c r="Q44" s="95">
        <v>0</v>
      </c>
      <c r="R44" s="96">
        <v>0</v>
      </c>
      <c r="S44" s="94">
        <v>21.14</v>
      </c>
      <c r="T44" s="97">
        <v>3</v>
      </c>
      <c r="U44" s="96">
        <v>1124.4312578616352</v>
      </c>
      <c r="V44" s="94">
        <v>58.75</v>
      </c>
      <c r="W44" s="95">
        <v>0</v>
      </c>
      <c r="X44" s="96">
        <v>0</v>
      </c>
      <c r="Y44" s="96">
        <v>0</v>
      </c>
      <c r="Z44" s="97">
        <v>0</v>
      </c>
      <c r="AA44" s="96">
        <v>0</v>
      </c>
      <c r="AB44" s="96">
        <v>0</v>
      </c>
      <c r="AC44" s="95">
        <v>0</v>
      </c>
      <c r="AD44" s="96">
        <v>0</v>
      </c>
      <c r="AE44" s="94">
        <v>0</v>
      </c>
      <c r="AF44" s="97">
        <v>0</v>
      </c>
      <c r="AG44" s="110">
        <v>0</v>
      </c>
      <c r="AH44" s="94">
        <v>0</v>
      </c>
      <c r="AI44" s="95">
        <v>0</v>
      </c>
      <c r="AJ44" s="110">
        <v>0</v>
      </c>
      <c r="AK44" s="111">
        <v>0</v>
      </c>
      <c r="AL44" s="112">
        <v>0</v>
      </c>
      <c r="AM44" s="113">
        <v>0</v>
      </c>
      <c r="AN44" s="114">
        <v>0</v>
      </c>
      <c r="AO44" s="115">
        <v>0</v>
      </c>
      <c r="AP44" s="116">
        <v>0</v>
      </c>
      <c r="AQ44" s="114">
        <v>0</v>
      </c>
      <c r="AR44" s="117">
        <v>0</v>
      </c>
      <c r="AS44" s="110">
        <v>0</v>
      </c>
      <c r="AT44" s="114">
        <v>0</v>
      </c>
      <c r="AU44" s="115">
        <v>0</v>
      </c>
      <c r="AV44" s="110">
        <v>0</v>
      </c>
      <c r="AW44" s="102">
        <v>290.94</v>
      </c>
      <c r="AX44" s="103">
        <v>5</v>
      </c>
      <c r="AY44" s="104">
        <v>1912.03</v>
      </c>
      <c r="AZ44" s="102">
        <v>1.9727919933966156</v>
      </c>
      <c r="BA44" s="103">
        <v>1281</v>
      </c>
      <c r="BB44" s="102">
        <v>30.674591958751368</v>
      </c>
      <c r="BC44" s="102">
        <v>6405</v>
      </c>
      <c r="BD44" s="102">
        <v>3978.8922336637552</v>
      </c>
      <c r="BE44" s="105">
        <v>5890.9222336637549</v>
      </c>
      <c r="BF44" s="102">
        <v>76860</v>
      </c>
      <c r="BG44" s="103">
        <v>70969.077766336239</v>
      </c>
      <c r="BH44" s="103">
        <v>1281</v>
      </c>
      <c r="BI44" s="103">
        <v>0.96853822533099998</v>
      </c>
      <c r="BJ44" s="104">
        <v>5891.89</v>
      </c>
      <c r="BK44" s="105">
        <v>2054.84</v>
      </c>
      <c r="BL44" s="106">
        <v>3380.42</v>
      </c>
      <c r="BM44" s="105">
        <v>456.63</v>
      </c>
      <c r="BN44" s="105">
        <v>5891.89</v>
      </c>
      <c r="BO44" s="108"/>
      <c r="BP44" s="108"/>
      <c r="BQ44" s="108"/>
      <c r="BR44" s="108"/>
      <c r="BS44" s="108"/>
      <c r="BT44" s="108"/>
    </row>
    <row r="45" spans="1:72" s="107" customFormat="1" ht="10.5" hidden="1" customHeight="1" x14ac:dyDescent="0.15">
      <c r="A45" s="93" t="s">
        <v>101</v>
      </c>
      <c r="B45" s="93">
        <v>41615</v>
      </c>
      <c r="C45" s="93" t="s">
        <v>138</v>
      </c>
      <c r="D45" s="94">
        <v>68.02</v>
      </c>
      <c r="E45" s="95">
        <v>2</v>
      </c>
      <c r="F45" s="96">
        <v>2629.1848529411764</v>
      </c>
      <c r="G45" s="94">
        <v>68.400000000000006</v>
      </c>
      <c r="H45" s="97">
        <v>2</v>
      </c>
      <c r="I45" s="96">
        <v>2591.0807246376812</v>
      </c>
      <c r="J45" s="94">
        <v>54.55</v>
      </c>
      <c r="K45" s="95">
        <v>3</v>
      </c>
      <c r="L45" s="96">
        <v>1181.3958370044052</v>
      </c>
      <c r="M45" s="94">
        <v>36.19</v>
      </c>
      <c r="N45" s="97">
        <v>0</v>
      </c>
      <c r="O45" s="96">
        <v>0</v>
      </c>
      <c r="P45" s="94">
        <v>56.9</v>
      </c>
      <c r="Q45" s="95">
        <v>0</v>
      </c>
      <c r="R45" s="96">
        <v>0</v>
      </c>
      <c r="S45" s="94">
        <v>44.93</v>
      </c>
      <c r="T45" s="97">
        <v>0</v>
      </c>
      <c r="U45" s="96">
        <v>0</v>
      </c>
      <c r="V45" s="94">
        <v>179.94</v>
      </c>
      <c r="W45" s="95">
        <v>0</v>
      </c>
      <c r="X45" s="96">
        <v>0</v>
      </c>
      <c r="Y45" s="96">
        <v>22.22</v>
      </c>
      <c r="Z45" s="97">
        <v>5</v>
      </c>
      <c r="AA45" s="96">
        <v>9273.0585062240662</v>
      </c>
      <c r="AB45" s="96">
        <v>0</v>
      </c>
      <c r="AC45" s="95">
        <v>0</v>
      </c>
      <c r="AD45" s="96">
        <v>0</v>
      </c>
      <c r="AE45" s="94">
        <v>0</v>
      </c>
      <c r="AF45" s="97">
        <v>0</v>
      </c>
      <c r="AG45" s="110">
        <v>0</v>
      </c>
      <c r="AH45" s="94">
        <v>0</v>
      </c>
      <c r="AI45" s="95">
        <v>0</v>
      </c>
      <c r="AJ45" s="110">
        <v>0</v>
      </c>
      <c r="AK45" s="111">
        <v>0</v>
      </c>
      <c r="AL45" s="112">
        <v>0</v>
      </c>
      <c r="AM45" s="113">
        <v>0</v>
      </c>
      <c r="AN45" s="114">
        <v>0</v>
      </c>
      <c r="AO45" s="115">
        <v>0</v>
      </c>
      <c r="AP45" s="116">
        <v>0</v>
      </c>
      <c r="AQ45" s="114">
        <v>0</v>
      </c>
      <c r="AR45" s="117">
        <v>0</v>
      </c>
      <c r="AS45" s="110">
        <v>0</v>
      </c>
      <c r="AT45" s="114">
        <v>0</v>
      </c>
      <c r="AU45" s="115">
        <v>0</v>
      </c>
      <c r="AV45" s="110">
        <v>0</v>
      </c>
      <c r="AW45" s="102">
        <v>531.15</v>
      </c>
      <c r="AX45" s="103">
        <v>12</v>
      </c>
      <c r="AY45" s="104">
        <v>15674.72</v>
      </c>
      <c r="AZ45" s="102">
        <v>38.814824597606268</v>
      </c>
      <c r="BA45" s="103">
        <v>1451</v>
      </c>
      <c r="BB45" s="102">
        <v>83.388914158591518</v>
      </c>
      <c r="BC45" s="102">
        <v>17412</v>
      </c>
      <c r="BD45" s="102">
        <v>10816.623196339315</v>
      </c>
      <c r="BE45" s="105">
        <v>26491.343196339316</v>
      </c>
      <c r="BF45" s="102">
        <v>87060</v>
      </c>
      <c r="BG45" s="103">
        <v>60568.656803660684</v>
      </c>
      <c r="BH45" s="103">
        <v>1451</v>
      </c>
      <c r="BI45" s="103">
        <v>1.0970717915341772</v>
      </c>
      <c r="BJ45" s="104">
        <v>26492.44</v>
      </c>
      <c r="BK45" s="105">
        <v>9239.44</v>
      </c>
      <c r="BL45" s="106">
        <v>15199.79</v>
      </c>
      <c r="BM45" s="105">
        <v>2053.21</v>
      </c>
      <c r="BN45" s="105">
        <v>26492.44</v>
      </c>
      <c r="BO45" s="108"/>
      <c r="BP45" s="108"/>
      <c r="BQ45" s="108"/>
      <c r="BR45" s="108"/>
      <c r="BS45" s="108"/>
      <c r="BT45" s="108"/>
    </row>
    <row r="46" spans="1:72" s="107" customFormat="1" ht="10.5" hidden="1" customHeight="1" x14ac:dyDescent="0.15">
      <c r="A46" s="93" t="s">
        <v>101</v>
      </c>
      <c r="B46" s="93">
        <v>41624</v>
      </c>
      <c r="C46" s="93" t="s">
        <v>139</v>
      </c>
      <c r="D46" s="94">
        <v>49.48</v>
      </c>
      <c r="E46" s="95">
        <v>0</v>
      </c>
      <c r="F46" s="96">
        <v>0</v>
      </c>
      <c r="G46" s="94">
        <v>48.31</v>
      </c>
      <c r="H46" s="97">
        <v>0</v>
      </c>
      <c r="I46" s="96">
        <v>0</v>
      </c>
      <c r="J46" s="94">
        <v>66.67</v>
      </c>
      <c r="K46" s="95">
        <v>5</v>
      </c>
      <c r="L46" s="96">
        <v>1968.9930616740089</v>
      </c>
      <c r="M46" s="94">
        <v>20.85</v>
      </c>
      <c r="N46" s="97">
        <v>0</v>
      </c>
      <c r="O46" s="96">
        <v>0</v>
      </c>
      <c r="P46" s="94">
        <v>68.75</v>
      </c>
      <c r="Q46" s="95">
        <v>0</v>
      </c>
      <c r="R46" s="96">
        <v>0</v>
      </c>
      <c r="S46" s="94">
        <v>52.8</v>
      </c>
      <c r="T46" s="97">
        <v>0</v>
      </c>
      <c r="U46" s="96">
        <v>0</v>
      </c>
      <c r="V46" s="94">
        <v>67.290000000000006</v>
      </c>
      <c r="W46" s="95">
        <v>0</v>
      </c>
      <c r="X46" s="96">
        <v>0</v>
      </c>
      <c r="Y46" s="96">
        <v>0</v>
      </c>
      <c r="Z46" s="97">
        <v>0</v>
      </c>
      <c r="AA46" s="96">
        <v>0</v>
      </c>
      <c r="AB46" s="96">
        <v>0</v>
      </c>
      <c r="AC46" s="95">
        <v>0</v>
      </c>
      <c r="AD46" s="96">
        <v>0</v>
      </c>
      <c r="AE46" s="94">
        <v>0</v>
      </c>
      <c r="AF46" s="97">
        <v>0</v>
      </c>
      <c r="AG46" s="110">
        <v>0</v>
      </c>
      <c r="AH46" s="94">
        <v>0</v>
      </c>
      <c r="AI46" s="95">
        <v>0</v>
      </c>
      <c r="AJ46" s="110">
        <v>0</v>
      </c>
      <c r="AK46" s="111">
        <v>0</v>
      </c>
      <c r="AL46" s="112">
        <v>0</v>
      </c>
      <c r="AM46" s="113">
        <v>0</v>
      </c>
      <c r="AN46" s="114">
        <v>0</v>
      </c>
      <c r="AO46" s="115">
        <v>0</v>
      </c>
      <c r="AP46" s="116">
        <v>0</v>
      </c>
      <c r="AQ46" s="114">
        <v>0</v>
      </c>
      <c r="AR46" s="117">
        <v>0</v>
      </c>
      <c r="AS46" s="110">
        <v>0</v>
      </c>
      <c r="AT46" s="114">
        <v>0</v>
      </c>
      <c r="AU46" s="115">
        <v>0</v>
      </c>
      <c r="AV46" s="110">
        <v>0</v>
      </c>
      <c r="AW46" s="102">
        <v>374.15</v>
      </c>
      <c r="AX46" s="103">
        <v>5</v>
      </c>
      <c r="AY46" s="104">
        <v>1968.99</v>
      </c>
      <c r="AZ46" s="102">
        <v>2.0315621130829551</v>
      </c>
      <c r="BA46" s="103">
        <v>673</v>
      </c>
      <c r="BB46" s="102">
        <v>16.115535041561021</v>
      </c>
      <c r="BC46" s="102">
        <v>3365</v>
      </c>
      <c r="BD46" s="102">
        <v>2090.3938120653452</v>
      </c>
      <c r="BE46" s="105">
        <v>4059.3838120653454</v>
      </c>
      <c r="BF46" s="102">
        <v>40380</v>
      </c>
      <c r="BG46" s="103">
        <v>36320.616187934655</v>
      </c>
      <c r="BH46" s="103">
        <v>673</v>
      </c>
      <c r="BI46" s="103">
        <v>0.50884170620434266</v>
      </c>
      <c r="BJ46" s="104">
        <v>4059.89</v>
      </c>
      <c r="BK46" s="105">
        <v>1415.92</v>
      </c>
      <c r="BL46" s="106">
        <v>2329.3200000000002</v>
      </c>
      <c r="BM46" s="105">
        <v>314.64999999999998</v>
      </c>
      <c r="BN46" s="105">
        <v>4059.89</v>
      </c>
      <c r="BO46" s="108"/>
      <c r="BP46" s="108"/>
      <c r="BQ46" s="108"/>
      <c r="BR46" s="108"/>
      <c r="BS46" s="108"/>
      <c r="BT46" s="108"/>
    </row>
    <row r="47" spans="1:72" s="107" customFormat="1" ht="10.5" hidden="1" customHeight="1" x14ac:dyDescent="0.15">
      <c r="A47" s="93" t="s">
        <v>101</v>
      </c>
      <c r="B47" s="93">
        <v>41625</v>
      </c>
      <c r="C47" s="93" t="s">
        <v>140</v>
      </c>
      <c r="D47" s="94">
        <v>36.76</v>
      </c>
      <c r="E47" s="95">
        <v>0</v>
      </c>
      <c r="F47" s="96">
        <v>0</v>
      </c>
      <c r="G47" s="94">
        <v>36.119999999999997</v>
      </c>
      <c r="H47" s="97">
        <v>0</v>
      </c>
      <c r="I47" s="96">
        <v>0</v>
      </c>
      <c r="J47" s="94">
        <v>63.64</v>
      </c>
      <c r="K47" s="95">
        <v>5</v>
      </c>
      <c r="L47" s="96">
        <v>1968.9930616740089</v>
      </c>
      <c r="M47" s="94">
        <v>24.58</v>
      </c>
      <c r="N47" s="97">
        <v>0</v>
      </c>
      <c r="O47" s="96">
        <v>0</v>
      </c>
      <c r="P47" s="94">
        <v>33.33</v>
      </c>
      <c r="Q47" s="95">
        <v>0</v>
      </c>
      <c r="R47" s="96">
        <v>0</v>
      </c>
      <c r="S47" s="94">
        <v>16.73</v>
      </c>
      <c r="T47" s="97">
        <v>5</v>
      </c>
      <c r="U47" s="96">
        <v>1874.0520964360589</v>
      </c>
      <c r="V47" s="94">
        <v>70.27</v>
      </c>
      <c r="W47" s="95">
        <v>0</v>
      </c>
      <c r="X47" s="96">
        <v>0</v>
      </c>
      <c r="Y47" s="96">
        <v>0</v>
      </c>
      <c r="Z47" s="97">
        <v>0</v>
      </c>
      <c r="AA47" s="96">
        <v>0</v>
      </c>
      <c r="AB47" s="96">
        <v>0</v>
      </c>
      <c r="AC47" s="95">
        <v>0</v>
      </c>
      <c r="AD47" s="96">
        <v>0</v>
      </c>
      <c r="AE47" s="94">
        <v>0</v>
      </c>
      <c r="AF47" s="97">
        <v>0</v>
      </c>
      <c r="AG47" s="110">
        <v>0</v>
      </c>
      <c r="AH47" s="94">
        <v>0</v>
      </c>
      <c r="AI47" s="95">
        <v>0</v>
      </c>
      <c r="AJ47" s="110">
        <v>0</v>
      </c>
      <c r="AK47" s="111">
        <v>0</v>
      </c>
      <c r="AL47" s="112">
        <v>0</v>
      </c>
      <c r="AM47" s="113">
        <v>0</v>
      </c>
      <c r="AN47" s="114">
        <v>0</v>
      </c>
      <c r="AO47" s="115">
        <v>0</v>
      </c>
      <c r="AP47" s="116">
        <v>0</v>
      </c>
      <c r="AQ47" s="114">
        <v>0</v>
      </c>
      <c r="AR47" s="117">
        <v>0</v>
      </c>
      <c r="AS47" s="110">
        <v>0</v>
      </c>
      <c r="AT47" s="114">
        <v>0</v>
      </c>
      <c r="AU47" s="115">
        <v>0</v>
      </c>
      <c r="AV47" s="110">
        <v>0</v>
      </c>
      <c r="AW47" s="102">
        <v>281.42999999999995</v>
      </c>
      <c r="AX47" s="103">
        <v>10</v>
      </c>
      <c r="AY47" s="104">
        <v>3843.05</v>
      </c>
      <c r="AZ47" s="102">
        <v>7.9303549319025999</v>
      </c>
      <c r="BA47" s="103">
        <v>1560</v>
      </c>
      <c r="BB47" s="102">
        <v>74.710949969792551</v>
      </c>
      <c r="BC47" s="102">
        <v>15600</v>
      </c>
      <c r="BD47" s="102">
        <v>9690.9787424128936</v>
      </c>
      <c r="BE47" s="105">
        <v>13534.028742412895</v>
      </c>
      <c r="BF47" s="102">
        <v>93600</v>
      </c>
      <c r="BG47" s="103">
        <v>80065.971257587109</v>
      </c>
      <c r="BH47" s="103">
        <v>1560</v>
      </c>
      <c r="BI47" s="103">
        <v>1.1794844898644496</v>
      </c>
      <c r="BJ47" s="104">
        <v>13535.21</v>
      </c>
      <c r="BK47" s="105">
        <v>4720.51</v>
      </c>
      <c r="BL47" s="106">
        <v>7765.7</v>
      </c>
      <c r="BM47" s="105">
        <v>1049</v>
      </c>
      <c r="BN47" s="105">
        <v>13535.21</v>
      </c>
      <c r="BO47" s="108"/>
      <c r="BP47" s="108"/>
      <c r="BQ47" s="108"/>
      <c r="BR47" s="108"/>
      <c r="BS47" s="108"/>
      <c r="BT47" s="108"/>
    </row>
    <row r="48" spans="1:72" s="107" customFormat="1" ht="10.5" hidden="1" customHeight="1" x14ac:dyDescent="0.15">
      <c r="A48" s="93" t="s">
        <v>101</v>
      </c>
      <c r="B48" s="93">
        <v>41626</v>
      </c>
      <c r="C48" s="93" t="s">
        <v>141</v>
      </c>
      <c r="D48" s="94">
        <v>29.84</v>
      </c>
      <c r="E48" s="95">
        <v>0</v>
      </c>
      <c r="F48" s="96">
        <v>0</v>
      </c>
      <c r="G48" s="94">
        <v>31.97</v>
      </c>
      <c r="H48" s="97">
        <v>0</v>
      </c>
      <c r="I48" s="96">
        <v>0</v>
      </c>
      <c r="J48" s="94">
        <v>72.22</v>
      </c>
      <c r="K48" s="95">
        <v>5</v>
      </c>
      <c r="L48" s="96">
        <v>1968.9930616740089</v>
      </c>
      <c r="M48" s="94">
        <v>23.88</v>
      </c>
      <c r="N48" s="97">
        <v>0</v>
      </c>
      <c r="O48" s="96">
        <v>0</v>
      </c>
      <c r="P48" s="94">
        <v>29.95</v>
      </c>
      <c r="Q48" s="95">
        <v>1</v>
      </c>
      <c r="R48" s="96">
        <v>379.58507430997878</v>
      </c>
      <c r="S48" s="94">
        <v>42.66</v>
      </c>
      <c r="T48" s="97">
        <v>0</v>
      </c>
      <c r="U48" s="96">
        <v>0</v>
      </c>
      <c r="V48" s="94">
        <v>34.58</v>
      </c>
      <c r="W48" s="95">
        <v>0</v>
      </c>
      <c r="X48" s="96">
        <v>0</v>
      </c>
      <c r="Y48" s="96">
        <v>0</v>
      </c>
      <c r="Z48" s="97">
        <v>0</v>
      </c>
      <c r="AA48" s="96">
        <v>0</v>
      </c>
      <c r="AB48" s="96">
        <v>0</v>
      </c>
      <c r="AC48" s="95">
        <v>0</v>
      </c>
      <c r="AD48" s="96">
        <v>0</v>
      </c>
      <c r="AE48" s="94">
        <v>0</v>
      </c>
      <c r="AF48" s="97">
        <v>0</v>
      </c>
      <c r="AG48" s="110">
        <v>0</v>
      </c>
      <c r="AH48" s="94">
        <v>0</v>
      </c>
      <c r="AI48" s="95">
        <v>0</v>
      </c>
      <c r="AJ48" s="110">
        <v>0</v>
      </c>
      <c r="AK48" s="111">
        <v>0</v>
      </c>
      <c r="AL48" s="112">
        <v>0</v>
      </c>
      <c r="AM48" s="113">
        <v>0</v>
      </c>
      <c r="AN48" s="114">
        <v>0</v>
      </c>
      <c r="AO48" s="115">
        <v>0</v>
      </c>
      <c r="AP48" s="116">
        <v>0</v>
      </c>
      <c r="AQ48" s="114">
        <v>0</v>
      </c>
      <c r="AR48" s="117">
        <v>0</v>
      </c>
      <c r="AS48" s="110">
        <v>0</v>
      </c>
      <c r="AT48" s="114">
        <v>0</v>
      </c>
      <c r="AU48" s="115">
        <v>0</v>
      </c>
      <c r="AV48" s="110">
        <v>0</v>
      </c>
      <c r="AW48" s="102">
        <v>265.09999999999997</v>
      </c>
      <c r="AX48" s="103">
        <v>6</v>
      </c>
      <c r="AY48" s="104">
        <v>2348.58</v>
      </c>
      <c r="AZ48" s="102">
        <v>2.90785802723896</v>
      </c>
      <c r="BA48" s="103">
        <v>3070</v>
      </c>
      <c r="BB48" s="102">
        <v>88.216390925870442</v>
      </c>
      <c r="BC48" s="102">
        <v>18420</v>
      </c>
      <c r="BD48" s="102">
        <v>11442.80951507984</v>
      </c>
      <c r="BE48" s="105">
        <v>13791.38951507984</v>
      </c>
      <c r="BF48" s="102">
        <v>184200</v>
      </c>
      <c r="BG48" s="103">
        <v>170408.61048492015</v>
      </c>
      <c r="BH48" s="103">
        <v>3070</v>
      </c>
      <c r="BI48" s="103">
        <v>2.3211649896691413</v>
      </c>
      <c r="BJ48" s="104">
        <v>13793.71</v>
      </c>
      <c r="BK48" s="105">
        <v>4810.66</v>
      </c>
      <c r="BL48" s="106">
        <v>7914.01</v>
      </c>
      <c r="BM48" s="105">
        <v>1069.04</v>
      </c>
      <c r="BN48" s="105">
        <v>13793.71</v>
      </c>
      <c r="BO48" s="108"/>
      <c r="BP48" s="108"/>
      <c r="BQ48" s="108"/>
      <c r="BR48" s="108"/>
      <c r="BS48" s="108"/>
      <c r="BT48" s="108"/>
    </row>
    <row r="49" spans="1:72" s="107" customFormat="1" ht="10.5" hidden="1" customHeight="1" x14ac:dyDescent="0.15">
      <c r="A49" s="93" t="s">
        <v>101</v>
      </c>
      <c r="B49" s="93">
        <v>41627</v>
      </c>
      <c r="C49" s="93" t="s">
        <v>142</v>
      </c>
      <c r="D49" s="94">
        <v>38.29</v>
      </c>
      <c r="E49" s="95">
        <v>0</v>
      </c>
      <c r="F49" s="96">
        <v>0</v>
      </c>
      <c r="G49" s="94">
        <v>39.200000000000003</v>
      </c>
      <c r="H49" s="97">
        <v>0</v>
      </c>
      <c r="I49" s="96">
        <v>0</v>
      </c>
      <c r="J49" s="94">
        <v>72.41</v>
      </c>
      <c r="K49" s="95">
        <v>5</v>
      </c>
      <c r="L49" s="96">
        <v>1968.9930616740089</v>
      </c>
      <c r="M49" s="94">
        <v>30.36</v>
      </c>
      <c r="N49" s="97">
        <v>0</v>
      </c>
      <c r="O49" s="96">
        <v>0</v>
      </c>
      <c r="P49" s="94">
        <v>18.18</v>
      </c>
      <c r="Q49" s="95">
        <v>5</v>
      </c>
      <c r="R49" s="96">
        <v>1897.925371549894</v>
      </c>
      <c r="S49" s="94">
        <v>26.83</v>
      </c>
      <c r="T49" s="97">
        <v>1</v>
      </c>
      <c r="U49" s="96">
        <v>374.81041928721174</v>
      </c>
      <c r="V49" s="94">
        <v>86.63</v>
      </c>
      <c r="W49" s="95">
        <v>0</v>
      </c>
      <c r="X49" s="96">
        <v>0</v>
      </c>
      <c r="Y49" s="96">
        <v>0</v>
      </c>
      <c r="Z49" s="97">
        <v>0</v>
      </c>
      <c r="AA49" s="96">
        <v>0</v>
      </c>
      <c r="AB49" s="96">
        <v>0</v>
      </c>
      <c r="AC49" s="95">
        <v>0</v>
      </c>
      <c r="AD49" s="96">
        <v>0</v>
      </c>
      <c r="AE49" s="94">
        <v>0</v>
      </c>
      <c r="AF49" s="97">
        <v>0</v>
      </c>
      <c r="AG49" s="110">
        <v>0</v>
      </c>
      <c r="AH49" s="94">
        <v>0</v>
      </c>
      <c r="AI49" s="95">
        <v>0</v>
      </c>
      <c r="AJ49" s="110">
        <v>0</v>
      </c>
      <c r="AK49" s="111">
        <v>0</v>
      </c>
      <c r="AL49" s="112">
        <v>0</v>
      </c>
      <c r="AM49" s="113">
        <v>0</v>
      </c>
      <c r="AN49" s="114">
        <v>0</v>
      </c>
      <c r="AO49" s="115">
        <v>0</v>
      </c>
      <c r="AP49" s="116">
        <v>0</v>
      </c>
      <c r="AQ49" s="114">
        <v>0</v>
      </c>
      <c r="AR49" s="117">
        <v>0</v>
      </c>
      <c r="AS49" s="110">
        <v>0</v>
      </c>
      <c r="AT49" s="114">
        <v>0</v>
      </c>
      <c r="AU49" s="115">
        <v>0</v>
      </c>
      <c r="AV49" s="110">
        <v>0</v>
      </c>
      <c r="AW49" s="102">
        <v>311.89999999999998</v>
      </c>
      <c r="AX49" s="103">
        <v>11</v>
      </c>
      <c r="AY49" s="104">
        <v>4241.7299999999996</v>
      </c>
      <c r="AZ49" s="102">
        <v>9.6283594717292615</v>
      </c>
      <c r="BA49" s="103">
        <v>3515</v>
      </c>
      <c r="BB49" s="102">
        <v>185.17300516551467</v>
      </c>
      <c r="BC49" s="102">
        <v>38665</v>
      </c>
      <c r="BD49" s="102">
        <v>24019.339299704778</v>
      </c>
      <c r="BE49" s="105">
        <v>28261.069299704777</v>
      </c>
      <c r="BF49" s="102">
        <v>210900</v>
      </c>
      <c r="BG49" s="103">
        <v>182638.93070029523</v>
      </c>
      <c r="BH49" s="103">
        <v>3515</v>
      </c>
      <c r="BI49" s="103">
        <v>2.6576205012009875</v>
      </c>
      <c r="BJ49" s="104">
        <v>28263.73</v>
      </c>
      <c r="BK49" s="105">
        <v>9857.19</v>
      </c>
      <c r="BL49" s="106">
        <v>16216.05</v>
      </c>
      <c r="BM49" s="105">
        <v>2190.4899999999998</v>
      </c>
      <c r="BN49" s="105">
        <v>28263.73</v>
      </c>
      <c r="BO49" s="108">
        <v>14504053.260000005</v>
      </c>
      <c r="BP49" s="108">
        <v>15825085.41</v>
      </c>
      <c r="BQ49" s="108">
        <v>-1321032.1499999948</v>
      </c>
      <c r="BR49" s="108">
        <v>4081910.8700000006</v>
      </c>
      <c r="BS49" s="108"/>
      <c r="BT49" s="108"/>
    </row>
    <row r="50" spans="1:72" s="136" customFormat="1" ht="10.5" hidden="1" customHeight="1" x14ac:dyDescent="0.15">
      <c r="A50" s="118" t="s">
        <v>143</v>
      </c>
      <c r="B50" s="118">
        <v>1088</v>
      </c>
      <c r="C50" s="118" t="s">
        <v>144</v>
      </c>
      <c r="D50" s="119">
        <v>49.17</v>
      </c>
      <c r="E50" s="120">
        <v>0</v>
      </c>
      <c r="F50" s="121">
        <v>0</v>
      </c>
      <c r="G50" s="119">
        <v>47.84</v>
      </c>
      <c r="H50" s="122">
        <v>0</v>
      </c>
      <c r="I50" s="121">
        <v>0</v>
      </c>
      <c r="J50" s="119">
        <v>58.82</v>
      </c>
      <c r="K50" s="120">
        <v>4</v>
      </c>
      <c r="L50" s="121">
        <v>1575.194449339207</v>
      </c>
      <c r="M50" s="119">
        <v>81.73</v>
      </c>
      <c r="N50" s="122">
        <v>5</v>
      </c>
      <c r="O50" s="121">
        <v>6621.6507407407416</v>
      </c>
      <c r="P50" s="119">
        <v>11.36</v>
      </c>
      <c r="Q50" s="120">
        <v>5</v>
      </c>
      <c r="R50" s="121">
        <v>1897.925371549894</v>
      </c>
      <c r="S50" s="119">
        <v>2.86</v>
      </c>
      <c r="T50" s="122">
        <v>5</v>
      </c>
      <c r="U50" s="121">
        <v>1874.0520964360589</v>
      </c>
      <c r="V50" s="119">
        <v>-100.89</v>
      </c>
      <c r="W50" s="120">
        <v>5</v>
      </c>
      <c r="X50" s="121">
        <v>2083.7362470862472</v>
      </c>
      <c r="Y50" s="121">
        <v>5.95</v>
      </c>
      <c r="Z50" s="122">
        <v>5</v>
      </c>
      <c r="AA50" s="121">
        <v>9273.0585062240662</v>
      </c>
      <c r="AB50" s="121">
        <v>0</v>
      </c>
      <c r="AC50" s="120">
        <v>0</v>
      </c>
      <c r="AD50" s="123">
        <v>0</v>
      </c>
      <c r="AE50" s="124">
        <v>38.770000000000003</v>
      </c>
      <c r="AF50" s="125">
        <v>0</v>
      </c>
      <c r="AG50" s="123">
        <v>0</v>
      </c>
      <c r="AH50" s="124">
        <v>0</v>
      </c>
      <c r="AI50" s="126">
        <v>5</v>
      </c>
      <c r="AJ50" s="123">
        <v>8292.4196660482376</v>
      </c>
      <c r="AK50" s="127">
        <v>-22.927891780350798</v>
      </c>
      <c r="AL50" s="128">
        <v>4</v>
      </c>
      <c r="AM50" s="129">
        <v>6306.3339682539681</v>
      </c>
      <c r="AN50" s="124">
        <v>85.34</v>
      </c>
      <c r="AO50" s="126">
        <v>5</v>
      </c>
      <c r="AP50" s="130">
        <v>68358.805294117643</v>
      </c>
      <c r="AQ50" s="124">
        <v>31.28</v>
      </c>
      <c r="AR50" s="125">
        <v>5</v>
      </c>
      <c r="AS50" s="123">
        <v>14784.983333333332</v>
      </c>
      <c r="AT50" s="124">
        <v>88.73</v>
      </c>
      <c r="AU50" s="126">
        <v>4</v>
      </c>
      <c r="AV50" s="123">
        <v>6060.4938305084743</v>
      </c>
      <c r="AW50" s="131">
        <v>378.03210821964922</v>
      </c>
      <c r="AX50" s="132">
        <v>52</v>
      </c>
      <c r="AY50" s="133">
        <v>127128.65</v>
      </c>
      <c r="AZ50" s="131">
        <v>1364.1539001238134</v>
      </c>
      <c r="BA50" s="132">
        <v>6049</v>
      </c>
      <c r="BB50" s="131">
        <v>1506.4217878909171</v>
      </c>
      <c r="BC50" s="131">
        <v>314548</v>
      </c>
      <c r="BD50" s="131">
        <v>195402.43470951862</v>
      </c>
      <c r="BE50" s="134">
        <v>322531.08470951859</v>
      </c>
      <c r="BF50" s="131">
        <v>362940</v>
      </c>
      <c r="BG50" s="132">
        <v>40408.915290481411</v>
      </c>
      <c r="BH50" s="132">
        <v>6049</v>
      </c>
      <c r="BI50" s="103">
        <v>4.5735267174295231</v>
      </c>
      <c r="BJ50" s="104">
        <v>322535.65999999997</v>
      </c>
      <c r="BK50" s="105">
        <v>112486.81</v>
      </c>
      <c r="BL50" s="106">
        <v>185051.78</v>
      </c>
      <c r="BM50" s="105">
        <v>24997.07</v>
      </c>
      <c r="BN50" s="134">
        <v>322535.65999999997</v>
      </c>
      <c r="BO50" s="135"/>
      <c r="BP50" s="135"/>
      <c r="BQ50" s="135"/>
      <c r="BR50" s="135"/>
      <c r="BS50" s="135"/>
      <c r="BT50" s="135"/>
    </row>
    <row r="51" spans="1:72" s="136" customFormat="1" ht="10.5" hidden="1" customHeight="1" x14ac:dyDescent="0.15">
      <c r="A51" s="118" t="s">
        <v>143</v>
      </c>
      <c r="B51" s="118">
        <v>1130</v>
      </c>
      <c r="C51" s="118" t="s">
        <v>145</v>
      </c>
      <c r="D51" s="119">
        <v>43.02</v>
      </c>
      <c r="E51" s="120">
        <v>0</v>
      </c>
      <c r="F51" s="121">
        <v>0</v>
      </c>
      <c r="G51" s="119">
        <v>40.44</v>
      </c>
      <c r="H51" s="122">
        <v>0</v>
      </c>
      <c r="I51" s="121">
        <v>0</v>
      </c>
      <c r="J51" s="119">
        <v>16.670000000000002</v>
      </c>
      <c r="K51" s="120">
        <v>0</v>
      </c>
      <c r="L51" s="121">
        <v>0</v>
      </c>
      <c r="M51" s="119">
        <v>20.440000000000001</v>
      </c>
      <c r="N51" s="122">
        <v>0</v>
      </c>
      <c r="O51" s="121">
        <v>0</v>
      </c>
      <c r="P51" s="119">
        <v>45.28</v>
      </c>
      <c r="Q51" s="120">
        <v>0</v>
      </c>
      <c r="R51" s="121">
        <v>0</v>
      </c>
      <c r="S51" s="119">
        <v>15.56</v>
      </c>
      <c r="T51" s="122">
        <v>5</v>
      </c>
      <c r="U51" s="121">
        <v>1874.0520964360589</v>
      </c>
      <c r="V51" s="119">
        <v>-277.7</v>
      </c>
      <c r="W51" s="120">
        <v>5</v>
      </c>
      <c r="X51" s="121">
        <v>2083.7362470862472</v>
      </c>
      <c r="Y51" s="121">
        <v>4.41</v>
      </c>
      <c r="Z51" s="122">
        <v>5</v>
      </c>
      <c r="AA51" s="121">
        <v>9273.0585062240662</v>
      </c>
      <c r="AB51" s="121">
        <v>0</v>
      </c>
      <c r="AC51" s="120">
        <v>0</v>
      </c>
      <c r="AD51" s="121">
        <v>0</v>
      </c>
      <c r="AE51" s="124">
        <v>62.05</v>
      </c>
      <c r="AF51" s="125">
        <v>0</v>
      </c>
      <c r="AG51" s="121">
        <v>0</v>
      </c>
      <c r="AH51" s="124">
        <v>38.76</v>
      </c>
      <c r="AI51" s="126">
        <v>5</v>
      </c>
      <c r="AJ51" s="121">
        <v>8292.4196660482376</v>
      </c>
      <c r="AK51" s="137">
        <v>-72.854742073872558</v>
      </c>
      <c r="AL51" s="138">
        <v>4</v>
      </c>
      <c r="AM51" s="139">
        <v>6306.3339682539681</v>
      </c>
      <c r="AN51" s="119">
        <v>37.950000000000003</v>
      </c>
      <c r="AO51" s="120">
        <v>0</v>
      </c>
      <c r="AP51" s="140">
        <v>0</v>
      </c>
      <c r="AQ51" s="119">
        <v>26.96</v>
      </c>
      <c r="AR51" s="122">
        <v>5</v>
      </c>
      <c r="AS51" s="121">
        <v>14784.983333333332</v>
      </c>
      <c r="AT51" s="119">
        <v>0</v>
      </c>
      <c r="AU51" s="120">
        <v>0</v>
      </c>
      <c r="AV51" s="121">
        <v>0</v>
      </c>
      <c r="AW51" s="131">
        <v>0.98525792612747409</v>
      </c>
      <c r="AX51" s="132">
        <v>29</v>
      </c>
      <c r="AY51" s="133">
        <v>42614.58</v>
      </c>
      <c r="AZ51" s="131">
        <v>255.01915394139499</v>
      </c>
      <c r="BA51" s="132">
        <v>6248</v>
      </c>
      <c r="BB51" s="131">
        <v>867.75810557222121</v>
      </c>
      <c r="BC51" s="131">
        <v>181192</v>
      </c>
      <c r="BD51" s="131">
        <v>112559.47565995365</v>
      </c>
      <c r="BE51" s="134">
        <v>155174.05565995365</v>
      </c>
      <c r="BF51" s="131">
        <v>374880</v>
      </c>
      <c r="BG51" s="132">
        <v>219705.94434004635</v>
      </c>
      <c r="BH51" s="132">
        <v>6248</v>
      </c>
      <c r="BI51" s="103">
        <v>4.7239865978673601</v>
      </c>
      <c r="BJ51" s="104">
        <v>155178.78</v>
      </c>
      <c r="BK51" s="105">
        <v>54119.8</v>
      </c>
      <c r="BL51" s="106">
        <v>89032.35</v>
      </c>
      <c r="BM51" s="105">
        <v>12026.62</v>
      </c>
      <c r="BN51" s="134">
        <v>155178.76999999999</v>
      </c>
      <c r="BO51" s="135"/>
      <c r="BP51" s="135"/>
      <c r="BQ51" s="135"/>
      <c r="BR51" s="135"/>
      <c r="BS51" s="135"/>
      <c r="BT51" s="135"/>
    </row>
    <row r="52" spans="1:72" s="136" customFormat="1" ht="10.5" hidden="1" customHeight="1" x14ac:dyDescent="0.15">
      <c r="A52" s="118" t="s">
        <v>143</v>
      </c>
      <c r="B52" s="118">
        <v>10687</v>
      </c>
      <c r="C52" s="118" t="s">
        <v>146</v>
      </c>
      <c r="D52" s="119">
        <v>55.09</v>
      </c>
      <c r="E52" s="120">
        <v>0</v>
      </c>
      <c r="F52" s="121">
        <v>0</v>
      </c>
      <c r="G52" s="119">
        <v>55.27</v>
      </c>
      <c r="H52" s="122">
        <v>0</v>
      </c>
      <c r="I52" s="121">
        <v>0</v>
      </c>
      <c r="J52" s="119">
        <v>51</v>
      </c>
      <c r="K52" s="120">
        <v>3</v>
      </c>
      <c r="L52" s="121">
        <v>1181.3958370044052</v>
      </c>
      <c r="M52" s="119">
        <v>55.28</v>
      </c>
      <c r="N52" s="122">
        <v>2</v>
      </c>
      <c r="O52" s="121">
        <v>2648.6602962962966</v>
      </c>
      <c r="P52" s="119">
        <v>15.15</v>
      </c>
      <c r="Q52" s="120">
        <v>5</v>
      </c>
      <c r="R52" s="121">
        <v>1897.925371549894</v>
      </c>
      <c r="S52" s="119">
        <v>10.69</v>
      </c>
      <c r="T52" s="122">
        <v>5</v>
      </c>
      <c r="U52" s="121">
        <v>1874.0520964360589</v>
      </c>
      <c r="V52" s="119">
        <v>-86.55</v>
      </c>
      <c r="W52" s="120">
        <v>5</v>
      </c>
      <c r="X52" s="121">
        <v>2083.7362470862472</v>
      </c>
      <c r="Y52" s="121">
        <v>9.91</v>
      </c>
      <c r="Z52" s="122">
        <v>5</v>
      </c>
      <c r="AA52" s="121">
        <v>9273.0585062240662</v>
      </c>
      <c r="AB52" s="121">
        <v>17.649999999999999</v>
      </c>
      <c r="AC52" s="120">
        <v>2</v>
      </c>
      <c r="AD52" s="121">
        <v>16554.126666666667</v>
      </c>
      <c r="AE52" s="124">
        <v>41.7</v>
      </c>
      <c r="AF52" s="125">
        <v>0</v>
      </c>
      <c r="AG52" s="121">
        <v>0</v>
      </c>
      <c r="AH52" s="124">
        <v>2.84</v>
      </c>
      <c r="AI52" s="126">
        <v>5</v>
      </c>
      <c r="AJ52" s="121">
        <v>8292.4196660482376</v>
      </c>
      <c r="AK52" s="137">
        <v>-63.992126046761754</v>
      </c>
      <c r="AL52" s="138">
        <v>4</v>
      </c>
      <c r="AM52" s="139">
        <v>6306.3339682539681</v>
      </c>
      <c r="AN52" s="119">
        <v>69.64</v>
      </c>
      <c r="AO52" s="120">
        <v>1</v>
      </c>
      <c r="AP52" s="140">
        <v>13671.761058823529</v>
      </c>
      <c r="AQ52" s="119">
        <v>31.14</v>
      </c>
      <c r="AR52" s="122">
        <v>5</v>
      </c>
      <c r="AS52" s="121">
        <v>14784.983333333332</v>
      </c>
      <c r="AT52" s="119">
        <v>92.58</v>
      </c>
      <c r="AU52" s="120">
        <v>5</v>
      </c>
      <c r="AV52" s="121">
        <v>7575.6172881355933</v>
      </c>
      <c r="AW52" s="131">
        <v>357.39787395323822</v>
      </c>
      <c r="AX52" s="132">
        <v>47</v>
      </c>
      <c r="AY52" s="133">
        <v>86144.07</v>
      </c>
      <c r="AZ52" s="131">
        <v>835.48726578621552</v>
      </c>
      <c r="BA52" s="132">
        <v>127878</v>
      </c>
      <c r="BB52" s="131">
        <v>28784.146309688793</v>
      </c>
      <c r="BC52" s="131">
        <v>6010266</v>
      </c>
      <c r="BD52" s="131">
        <v>3733676.9257850624</v>
      </c>
      <c r="BE52" s="134">
        <v>3819820.9957850622</v>
      </c>
      <c r="BF52" s="131">
        <v>7672680</v>
      </c>
      <c r="BG52" s="132">
        <v>3852859.0042149378</v>
      </c>
      <c r="BH52" s="132">
        <v>127878</v>
      </c>
      <c r="BI52" s="103">
        <v>96.685972817234685</v>
      </c>
      <c r="BJ52" s="104">
        <v>3819917.68</v>
      </c>
      <c r="BK52" s="105">
        <v>1332225.8999999999</v>
      </c>
      <c r="BL52" s="106">
        <v>2191641.58</v>
      </c>
      <c r="BM52" s="105">
        <v>296050.2</v>
      </c>
      <c r="BN52" s="134">
        <v>3819917.68</v>
      </c>
      <c r="BO52" s="135"/>
      <c r="BP52" s="135"/>
      <c r="BQ52" s="135"/>
      <c r="BR52" s="135"/>
      <c r="BS52" s="135"/>
      <c r="BT52" s="135"/>
    </row>
    <row r="53" spans="1:72" s="136" customFormat="1" ht="10.5" hidden="1" customHeight="1" x14ac:dyDescent="0.15">
      <c r="A53" s="118" t="s">
        <v>143</v>
      </c>
      <c r="B53" s="118">
        <v>10761</v>
      </c>
      <c r="C53" s="118" t="s">
        <v>147</v>
      </c>
      <c r="D53" s="119">
        <v>55.49</v>
      </c>
      <c r="E53" s="120">
        <v>0</v>
      </c>
      <c r="F53" s="121">
        <v>0</v>
      </c>
      <c r="G53" s="119">
        <v>54.08</v>
      </c>
      <c r="H53" s="122">
        <v>0</v>
      </c>
      <c r="I53" s="121">
        <v>0</v>
      </c>
      <c r="J53" s="119">
        <v>53.33</v>
      </c>
      <c r="K53" s="120">
        <v>3</v>
      </c>
      <c r="L53" s="121">
        <v>1181.3958370044052</v>
      </c>
      <c r="M53" s="119">
        <v>70.209999999999994</v>
      </c>
      <c r="N53" s="122">
        <v>4</v>
      </c>
      <c r="O53" s="121">
        <v>5297.3205925925931</v>
      </c>
      <c r="P53" s="119">
        <v>10.85</v>
      </c>
      <c r="Q53" s="120">
        <v>5</v>
      </c>
      <c r="R53" s="121">
        <v>1897.925371549894</v>
      </c>
      <c r="S53" s="119">
        <v>7.04</v>
      </c>
      <c r="T53" s="122">
        <v>5</v>
      </c>
      <c r="U53" s="121">
        <v>1874.0520964360589</v>
      </c>
      <c r="V53" s="119">
        <v>41.55</v>
      </c>
      <c r="W53" s="120">
        <v>0</v>
      </c>
      <c r="X53" s="121">
        <v>0</v>
      </c>
      <c r="Y53" s="121">
        <v>8.01</v>
      </c>
      <c r="Z53" s="122">
        <v>5</v>
      </c>
      <c r="AA53" s="121">
        <v>9273.0585062240662</v>
      </c>
      <c r="AB53" s="121">
        <v>25.81</v>
      </c>
      <c r="AC53" s="120">
        <v>0</v>
      </c>
      <c r="AD53" s="121">
        <v>0</v>
      </c>
      <c r="AE53" s="124">
        <v>76.180000000000007</v>
      </c>
      <c r="AF53" s="125">
        <v>4</v>
      </c>
      <c r="AG53" s="121">
        <v>39149.905401459851</v>
      </c>
      <c r="AH53" s="124">
        <v>21.71</v>
      </c>
      <c r="AI53" s="126">
        <v>5</v>
      </c>
      <c r="AJ53" s="121">
        <v>8292.4196660482376</v>
      </c>
      <c r="AK53" s="137">
        <v>-57.669068389876145</v>
      </c>
      <c r="AL53" s="138">
        <v>4</v>
      </c>
      <c r="AM53" s="139">
        <v>6306.3339682539681</v>
      </c>
      <c r="AN53" s="119">
        <v>54.59</v>
      </c>
      <c r="AO53" s="120">
        <v>0</v>
      </c>
      <c r="AP53" s="140">
        <v>0</v>
      </c>
      <c r="AQ53" s="119">
        <v>29.18</v>
      </c>
      <c r="AR53" s="122">
        <v>5</v>
      </c>
      <c r="AS53" s="121">
        <v>14784.983333333332</v>
      </c>
      <c r="AT53" s="119">
        <v>83.17</v>
      </c>
      <c r="AU53" s="120">
        <v>3</v>
      </c>
      <c r="AV53" s="121">
        <v>4545.3703728813562</v>
      </c>
      <c r="AW53" s="131">
        <v>533.53093161012384</v>
      </c>
      <c r="AX53" s="132">
        <v>43</v>
      </c>
      <c r="AY53" s="133">
        <v>92602.77</v>
      </c>
      <c r="AZ53" s="131">
        <v>821.69193355344623</v>
      </c>
      <c r="BA53" s="132">
        <v>77923</v>
      </c>
      <c r="BB53" s="131">
        <v>16046.997323290656</v>
      </c>
      <c r="BC53" s="131">
        <v>3350689</v>
      </c>
      <c r="BD53" s="131">
        <v>2081503.5815023535</v>
      </c>
      <c r="BE53" s="134">
        <v>2174106.3515023533</v>
      </c>
      <c r="BF53" s="131">
        <v>4675380</v>
      </c>
      <c r="BG53" s="132">
        <v>2501273.6484976467</v>
      </c>
      <c r="BH53" s="132">
        <v>77923</v>
      </c>
      <c r="BI53" s="103">
        <v>58.916006348530452</v>
      </c>
      <c r="BJ53" s="104">
        <v>2174165.27</v>
      </c>
      <c r="BK53" s="105">
        <v>758256.99</v>
      </c>
      <c r="BL53" s="106">
        <v>1247406.72</v>
      </c>
      <c r="BM53" s="105">
        <v>168501.55</v>
      </c>
      <c r="BN53" s="134">
        <v>2174165.2599999998</v>
      </c>
      <c r="BO53" s="135"/>
      <c r="BP53" s="135"/>
      <c r="BQ53" s="135"/>
      <c r="BR53" s="135"/>
      <c r="BS53" s="135"/>
      <c r="BT53" s="135"/>
    </row>
    <row r="54" spans="1:72" s="136" customFormat="1" ht="10.5" hidden="1" customHeight="1" x14ac:dyDescent="0.15">
      <c r="A54" s="118" t="s">
        <v>143</v>
      </c>
      <c r="B54" s="118">
        <v>10762</v>
      </c>
      <c r="C54" s="118" t="s">
        <v>148</v>
      </c>
      <c r="D54" s="119">
        <v>39.93</v>
      </c>
      <c r="E54" s="120">
        <v>0</v>
      </c>
      <c r="F54" s="121">
        <v>0</v>
      </c>
      <c r="G54" s="119">
        <v>39.909999999999997</v>
      </c>
      <c r="H54" s="122">
        <v>0</v>
      </c>
      <c r="I54" s="121">
        <v>0</v>
      </c>
      <c r="J54" s="119">
        <v>50</v>
      </c>
      <c r="K54" s="120">
        <v>2</v>
      </c>
      <c r="L54" s="121">
        <v>787.59722466960352</v>
      </c>
      <c r="M54" s="119">
        <v>60.04</v>
      </c>
      <c r="N54" s="122">
        <v>3</v>
      </c>
      <c r="O54" s="121">
        <v>3972.9904444444442</v>
      </c>
      <c r="P54" s="119">
        <v>13.16</v>
      </c>
      <c r="Q54" s="120">
        <v>5</v>
      </c>
      <c r="R54" s="121">
        <v>1897.925371549894</v>
      </c>
      <c r="S54" s="119">
        <v>13.54</v>
      </c>
      <c r="T54" s="122">
        <v>5</v>
      </c>
      <c r="U54" s="121">
        <v>1874.0520964360589</v>
      </c>
      <c r="V54" s="119">
        <v>-12.11</v>
      </c>
      <c r="W54" s="120">
        <v>5</v>
      </c>
      <c r="X54" s="121">
        <v>2083.7362470862472</v>
      </c>
      <c r="Y54" s="121">
        <v>11.67</v>
      </c>
      <c r="Z54" s="122">
        <v>5</v>
      </c>
      <c r="AA54" s="121">
        <v>9273.0585062240662</v>
      </c>
      <c r="AB54" s="121">
        <v>18.57</v>
      </c>
      <c r="AC54" s="120">
        <v>0</v>
      </c>
      <c r="AD54" s="121">
        <v>0</v>
      </c>
      <c r="AE54" s="124">
        <v>57.23</v>
      </c>
      <c r="AF54" s="125">
        <v>0</v>
      </c>
      <c r="AG54" s="121">
        <v>0</v>
      </c>
      <c r="AH54" s="124">
        <v>2.21</v>
      </c>
      <c r="AI54" s="126">
        <v>5</v>
      </c>
      <c r="AJ54" s="121">
        <v>8292.4196660482376</v>
      </c>
      <c r="AK54" s="137">
        <v>-63.59626667938992</v>
      </c>
      <c r="AL54" s="138">
        <v>4</v>
      </c>
      <c r="AM54" s="139">
        <v>6306.3339682539681</v>
      </c>
      <c r="AN54" s="119">
        <v>47.35</v>
      </c>
      <c r="AO54" s="120">
        <v>0</v>
      </c>
      <c r="AP54" s="140">
        <v>0</v>
      </c>
      <c r="AQ54" s="119">
        <v>33.97</v>
      </c>
      <c r="AR54" s="122">
        <v>5</v>
      </c>
      <c r="AS54" s="121">
        <v>14784.983333333332</v>
      </c>
      <c r="AT54" s="119">
        <v>74.05</v>
      </c>
      <c r="AU54" s="120">
        <v>1</v>
      </c>
      <c r="AV54" s="121">
        <v>1515.1234576271186</v>
      </c>
      <c r="AW54" s="131">
        <v>385.92373332060998</v>
      </c>
      <c r="AX54" s="132">
        <v>40</v>
      </c>
      <c r="AY54" s="133">
        <v>50788.22</v>
      </c>
      <c r="AZ54" s="131">
        <v>419.2176640528271</v>
      </c>
      <c r="BA54" s="132">
        <v>74224</v>
      </c>
      <c r="BB54" s="131">
        <v>14218.834745020211</v>
      </c>
      <c r="BC54" s="131">
        <v>2968960</v>
      </c>
      <c r="BD54" s="131">
        <v>1844367.195325268</v>
      </c>
      <c r="BE54" s="134">
        <v>1895155.4153252679</v>
      </c>
      <c r="BF54" s="131">
        <v>4453440</v>
      </c>
      <c r="BG54" s="132">
        <v>2558284.5846747318</v>
      </c>
      <c r="BH54" s="132">
        <v>74224</v>
      </c>
      <c r="BI54" s="103">
        <v>56.119267163909555</v>
      </c>
      <c r="BJ54" s="104">
        <v>1895211.53</v>
      </c>
      <c r="BK54" s="105">
        <v>660969.71</v>
      </c>
      <c r="BL54" s="106">
        <v>1087359.6599999999</v>
      </c>
      <c r="BM54" s="105">
        <v>146882.16</v>
      </c>
      <c r="BN54" s="134">
        <v>1895211.53</v>
      </c>
      <c r="BO54" s="135"/>
      <c r="BP54" s="135"/>
      <c r="BQ54" s="135"/>
      <c r="BR54" s="135"/>
      <c r="BS54" s="135"/>
      <c r="BT54" s="135"/>
    </row>
    <row r="55" spans="1:72" s="136" customFormat="1" ht="10.5" hidden="1" customHeight="1" x14ac:dyDescent="0.15">
      <c r="A55" s="118" t="s">
        <v>143</v>
      </c>
      <c r="B55" s="118">
        <v>10763</v>
      </c>
      <c r="C55" s="118" t="s">
        <v>149</v>
      </c>
      <c r="D55" s="119">
        <v>22.2</v>
      </c>
      <c r="E55" s="120">
        <v>0</v>
      </c>
      <c r="F55" s="121">
        <v>0</v>
      </c>
      <c r="G55" s="119">
        <v>23.1</v>
      </c>
      <c r="H55" s="122">
        <v>0</v>
      </c>
      <c r="I55" s="121">
        <v>0</v>
      </c>
      <c r="J55" s="119">
        <v>41.07</v>
      </c>
      <c r="K55" s="120">
        <v>0</v>
      </c>
      <c r="L55" s="121">
        <v>0</v>
      </c>
      <c r="M55" s="119">
        <v>49.37</v>
      </c>
      <c r="N55" s="122">
        <v>2</v>
      </c>
      <c r="O55" s="121">
        <v>2648.6602962962966</v>
      </c>
      <c r="P55" s="119">
        <v>14.71</v>
      </c>
      <c r="Q55" s="120">
        <v>5</v>
      </c>
      <c r="R55" s="121">
        <v>1897.925371549894</v>
      </c>
      <c r="S55" s="119">
        <v>11.26</v>
      </c>
      <c r="T55" s="122">
        <v>5</v>
      </c>
      <c r="U55" s="121">
        <v>1874.0520964360589</v>
      </c>
      <c r="V55" s="119">
        <v>-17.079999999999998</v>
      </c>
      <c r="W55" s="120">
        <v>5</v>
      </c>
      <c r="X55" s="121">
        <v>2083.7362470862472</v>
      </c>
      <c r="Y55" s="121">
        <v>5.51</v>
      </c>
      <c r="Z55" s="122">
        <v>5</v>
      </c>
      <c r="AA55" s="121">
        <v>9273.0585062240662</v>
      </c>
      <c r="AB55" s="121">
        <v>0</v>
      </c>
      <c r="AC55" s="120">
        <v>0</v>
      </c>
      <c r="AD55" s="121">
        <v>0</v>
      </c>
      <c r="AE55" s="124">
        <v>60.31</v>
      </c>
      <c r="AF55" s="125">
        <v>0</v>
      </c>
      <c r="AG55" s="121">
        <v>0</v>
      </c>
      <c r="AH55" s="124">
        <v>6.7</v>
      </c>
      <c r="AI55" s="126">
        <v>5</v>
      </c>
      <c r="AJ55" s="121">
        <v>8292.4196660482376</v>
      </c>
      <c r="AK55" s="137">
        <v>-35.530524639310471</v>
      </c>
      <c r="AL55" s="138">
        <v>4</v>
      </c>
      <c r="AM55" s="139">
        <v>6306.3339682539681</v>
      </c>
      <c r="AN55" s="119">
        <v>23.3</v>
      </c>
      <c r="AO55" s="120">
        <v>0</v>
      </c>
      <c r="AP55" s="140">
        <v>0</v>
      </c>
      <c r="AQ55" s="119">
        <v>34.89</v>
      </c>
      <c r="AR55" s="122">
        <v>5</v>
      </c>
      <c r="AS55" s="121">
        <v>14784.983333333332</v>
      </c>
      <c r="AT55" s="119">
        <v>66.959999999999994</v>
      </c>
      <c r="AU55" s="120">
        <v>0</v>
      </c>
      <c r="AV55" s="121">
        <v>0</v>
      </c>
      <c r="AW55" s="131">
        <v>306.76947536068951</v>
      </c>
      <c r="AX55" s="132">
        <v>36</v>
      </c>
      <c r="AY55" s="133">
        <v>47161.17</v>
      </c>
      <c r="AZ55" s="131">
        <v>350.35124226165908</v>
      </c>
      <c r="BA55" s="132">
        <v>43241</v>
      </c>
      <c r="BB55" s="131">
        <v>7455.1758176395379</v>
      </c>
      <c r="BC55" s="131">
        <v>1556676</v>
      </c>
      <c r="BD55" s="131">
        <v>967032.95030925213</v>
      </c>
      <c r="BE55" s="134">
        <v>1014194.1203092522</v>
      </c>
      <c r="BF55" s="131">
        <v>2594460</v>
      </c>
      <c r="BG55" s="132">
        <v>1580265.8796907477</v>
      </c>
      <c r="BH55" s="132">
        <v>43241</v>
      </c>
      <c r="BI55" s="103">
        <v>32.693646683479912</v>
      </c>
      <c r="BJ55" s="104">
        <v>1014226.81</v>
      </c>
      <c r="BK55" s="105">
        <v>353719.46</v>
      </c>
      <c r="BL55" s="106">
        <v>581903.02</v>
      </c>
      <c r="BM55" s="105">
        <v>78604.320000000007</v>
      </c>
      <c r="BN55" s="134">
        <v>1014226.8</v>
      </c>
      <c r="BO55" s="135"/>
      <c r="BP55" s="135"/>
      <c r="BQ55" s="135"/>
      <c r="BR55" s="135"/>
      <c r="BS55" s="135"/>
      <c r="BT55" s="135"/>
    </row>
    <row r="56" spans="1:72" s="136" customFormat="1" ht="10.5" hidden="1" customHeight="1" x14ac:dyDescent="0.15">
      <c r="A56" s="118" t="s">
        <v>143</v>
      </c>
      <c r="B56" s="118">
        <v>10764</v>
      </c>
      <c r="C56" s="118" t="s">
        <v>150</v>
      </c>
      <c r="D56" s="119">
        <v>68.319999999999993</v>
      </c>
      <c r="E56" s="120">
        <v>2</v>
      </c>
      <c r="F56" s="121">
        <v>2629.1848529411764</v>
      </c>
      <c r="G56" s="119">
        <v>67.37</v>
      </c>
      <c r="H56" s="122">
        <v>2</v>
      </c>
      <c r="I56" s="121">
        <v>2591.0807246376812</v>
      </c>
      <c r="J56" s="119">
        <v>63.7</v>
      </c>
      <c r="K56" s="120">
        <v>5</v>
      </c>
      <c r="L56" s="121">
        <v>1968.9930616740089</v>
      </c>
      <c r="M56" s="119">
        <v>66.599999999999994</v>
      </c>
      <c r="N56" s="122">
        <v>4</v>
      </c>
      <c r="O56" s="121">
        <v>5297.3205925925931</v>
      </c>
      <c r="P56" s="119">
        <v>16.89</v>
      </c>
      <c r="Q56" s="120">
        <v>5</v>
      </c>
      <c r="R56" s="121">
        <v>1897.925371549894</v>
      </c>
      <c r="S56" s="119">
        <v>10.51</v>
      </c>
      <c r="T56" s="122">
        <v>5</v>
      </c>
      <c r="U56" s="121">
        <v>1874.0520964360589</v>
      </c>
      <c r="V56" s="119">
        <v>-39.950000000000003</v>
      </c>
      <c r="W56" s="120">
        <v>5</v>
      </c>
      <c r="X56" s="121">
        <v>2083.7362470862472</v>
      </c>
      <c r="Y56" s="121">
        <v>15.28</v>
      </c>
      <c r="Z56" s="122">
        <v>5</v>
      </c>
      <c r="AA56" s="121">
        <v>9273.0585062240662</v>
      </c>
      <c r="AB56" s="121">
        <v>7.69</v>
      </c>
      <c r="AC56" s="120">
        <v>5</v>
      </c>
      <c r="AD56" s="121">
        <v>41385.316666666666</v>
      </c>
      <c r="AE56" s="124">
        <v>62.09</v>
      </c>
      <c r="AF56" s="125">
        <v>0</v>
      </c>
      <c r="AG56" s="121">
        <v>0</v>
      </c>
      <c r="AH56" s="124">
        <v>0</v>
      </c>
      <c r="AI56" s="126">
        <v>5</v>
      </c>
      <c r="AJ56" s="121">
        <v>8292.4196660482376</v>
      </c>
      <c r="AK56" s="137">
        <v>-26.402640264026402</v>
      </c>
      <c r="AL56" s="138">
        <v>4</v>
      </c>
      <c r="AM56" s="139">
        <v>6306.3339682539681</v>
      </c>
      <c r="AN56" s="119">
        <v>70.02</v>
      </c>
      <c r="AO56" s="120">
        <v>1</v>
      </c>
      <c r="AP56" s="140">
        <v>13671.761058823529</v>
      </c>
      <c r="AQ56" s="119">
        <v>27.49</v>
      </c>
      <c r="AR56" s="122">
        <v>5</v>
      </c>
      <c r="AS56" s="121">
        <v>14784.983333333332</v>
      </c>
      <c r="AT56" s="119">
        <v>80.900000000000006</v>
      </c>
      <c r="AU56" s="120">
        <v>3</v>
      </c>
      <c r="AV56" s="121">
        <v>4545.3703728813562</v>
      </c>
      <c r="AW56" s="131">
        <v>490.50735973597364</v>
      </c>
      <c r="AX56" s="132">
        <v>56</v>
      </c>
      <c r="AY56" s="133">
        <v>116601.54</v>
      </c>
      <c r="AZ56" s="131">
        <v>1347.4383491539413</v>
      </c>
      <c r="BA56" s="132">
        <v>31294</v>
      </c>
      <c r="BB56" s="131">
        <v>8392.8365530681112</v>
      </c>
      <c r="BC56" s="131">
        <v>1752464</v>
      </c>
      <c r="BD56" s="131">
        <v>1088659.7032592222</v>
      </c>
      <c r="BE56" s="134">
        <v>1205261.2432592222</v>
      </c>
      <c r="BF56" s="131">
        <v>1877640</v>
      </c>
      <c r="BG56" s="132">
        <v>672378.75674077775</v>
      </c>
      <c r="BH56" s="132">
        <v>31294</v>
      </c>
      <c r="BI56" s="103">
        <v>23.66076129860134</v>
      </c>
      <c r="BJ56" s="104">
        <v>1205284.8999999999</v>
      </c>
      <c r="BK56" s="105">
        <v>420352.45</v>
      </c>
      <c r="BL56" s="106">
        <v>691520.79</v>
      </c>
      <c r="BM56" s="105">
        <v>93411.66</v>
      </c>
      <c r="BN56" s="134">
        <v>1205284.8999999999</v>
      </c>
      <c r="BO56" s="135"/>
      <c r="BP56" s="135"/>
      <c r="BQ56" s="135"/>
      <c r="BR56" s="135"/>
      <c r="BS56" s="135"/>
      <c r="BT56" s="135"/>
    </row>
    <row r="57" spans="1:72" s="136" customFormat="1" ht="10.5" hidden="1" customHeight="1" x14ac:dyDescent="0.15">
      <c r="A57" s="118" t="s">
        <v>143</v>
      </c>
      <c r="B57" s="118">
        <v>10765</v>
      </c>
      <c r="C57" s="118" t="s">
        <v>151</v>
      </c>
      <c r="D57" s="119">
        <v>70.28</v>
      </c>
      <c r="E57" s="120">
        <v>2</v>
      </c>
      <c r="F57" s="121">
        <v>2629.1848529411764</v>
      </c>
      <c r="G57" s="119">
        <v>70.45</v>
      </c>
      <c r="H57" s="122">
        <v>2</v>
      </c>
      <c r="I57" s="121">
        <v>2591.0807246376812</v>
      </c>
      <c r="J57" s="119">
        <v>49.48</v>
      </c>
      <c r="K57" s="120">
        <v>2</v>
      </c>
      <c r="L57" s="121">
        <v>787.59722466960352</v>
      </c>
      <c r="M57" s="119">
        <v>36.17</v>
      </c>
      <c r="N57" s="122">
        <v>0</v>
      </c>
      <c r="O57" s="121">
        <v>0</v>
      </c>
      <c r="P57" s="119">
        <v>14.09</v>
      </c>
      <c r="Q57" s="120">
        <v>5</v>
      </c>
      <c r="R57" s="121">
        <v>1897.925371549894</v>
      </c>
      <c r="S57" s="119">
        <v>15.8</v>
      </c>
      <c r="T57" s="122">
        <v>5</v>
      </c>
      <c r="U57" s="121">
        <v>1874.0520964360589</v>
      </c>
      <c r="V57" s="119">
        <v>40.19</v>
      </c>
      <c r="W57" s="120">
        <v>0</v>
      </c>
      <c r="X57" s="121">
        <v>0</v>
      </c>
      <c r="Y57" s="121">
        <v>6.9</v>
      </c>
      <c r="Z57" s="122">
        <v>5</v>
      </c>
      <c r="AA57" s="121">
        <v>9273.0585062240662</v>
      </c>
      <c r="AB57" s="121">
        <v>16.670000000000002</v>
      </c>
      <c r="AC57" s="120">
        <v>2</v>
      </c>
      <c r="AD57" s="121">
        <v>16554.126666666667</v>
      </c>
      <c r="AE57" s="124">
        <v>59.25</v>
      </c>
      <c r="AF57" s="125">
        <v>0</v>
      </c>
      <c r="AG57" s="121">
        <v>0</v>
      </c>
      <c r="AH57" s="124">
        <v>19.809999999999999</v>
      </c>
      <c r="AI57" s="126">
        <v>5</v>
      </c>
      <c r="AJ57" s="121">
        <v>8292.4196660482376</v>
      </c>
      <c r="AK57" s="137">
        <v>-55.959492960006415</v>
      </c>
      <c r="AL57" s="138">
        <v>4</v>
      </c>
      <c r="AM57" s="139">
        <v>6306.3339682539681</v>
      </c>
      <c r="AN57" s="119">
        <v>75.97</v>
      </c>
      <c r="AO57" s="120">
        <v>3</v>
      </c>
      <c r="AP57" s="140">
        <v>41015.283176470584</v>
      </c>
      <c r="AQ57" s="119">
        <v>35.17</v>
      </c>
      <c r="AR57" s="122">
        <v>5</v>
      </c>
      <c r="AS57" s="121">
        <v>14784.983333333332</v>
      </c>
      <c r="AT57" s="119">
        <v>89.91</v>
      </c>
      <c r="AU57" s="120">
        <v>4</v>
      </c>
      <c r="AV57" s="121">
        <v>6060.4938305084743</v>
      </c>
      <c r="AW57" s="131">
        <v>544.18050703999359</v>
      </c>
      <c r="AX57" s="132">
        <v>44</v>
      </c>
      <c r="AY57" s="133">
        <v>112066.54</v>
      </c>
      <c r="AZ57" s="131">
        <v>1017.5253322327693</v>
      </c>
      <c r="BA57" s="132">
        <v>29346</v>
      </c>
      <c r="BB57" s="131">
        <v>6183.8827989612446</v>
      </c>
      <c r="BC57" s="131">
        <v>1291224</v>
      </c>
      <c r="BD57" s="131">
        <v>802129.76510854776</v>
      </c>
      <c r="BE57" s="134">
        <v>914196.30510854779</v>
      </c>
      <c r="BF57" s="131">
        <v>1760760</v>
      </c>
      <c r="BG57" s="132">
        <v>846563.69489145221</v>
      </c>
      <c r="BH57" s="132">
        <v>29346</v>
      </c>
      <c r="BI57" s="103">
        <v>22.187917845873169</v>
      </c>
      <c r="BJ57" s="104">
        <v>914218.49</v>
      </c>
      <c r="BK57" s="105">
        <v>318840.78999999998</v>
      </c>
      <c r="BL57" s="106">
        <v>524524.19999999995</v>
      </c>
      <c r="BM57" s="105">
        <v>70853.509999999995</v>
      </c>
      <c r="BN57" s="134">
        <v>914218.5</v>
      </c>
      <c r="BO57" s="135"/>
      <c r="BP57" s="135"/>
      <c r="BQ57" s="135"/>
      <c r="BR57" s="135"/>
      <c r="BS57" s="135"/>
      <c r="BT57" s="135"/>
    </row>
    <row r="58" spans="1:72" s="136" customFormat="1" ht="10.5" hidden="1" customHeight="1" x14ac:dyDescent="0.15">
      <c r="A58" s="118" t="s">
        <v>143</v>
      </c>
      <c r="B58" s="118">
        <v>10766</v>
      </c>
      <c r="C58" s="118" t="s">
        <v>152</v>
      </c>
      <c r="D58" s="119">
        <v>51.72</v>
      </c>
      <c r="E58" s="120">
        <v>0</v>
      </c>
      <c r="F58" s="121">
        <v>0</v>
      </c>
      <c r="G58" s="119">
        <v>49.41</v>
      </c>
      <c r="H58" s="122">
        <v>0</v>
      </c>
      <c r="I58" s="121">
        <v>0</v>
      </c>
      <c r="J58" s="119">
        <v>49.38</v>
      </c>
      <c r="K58" s="120">
        <v>2</v>
      </c>
      <c r="L58" s="121">
        <v>787.59722466960352</v>
      </c>
      <c r="M58" s="119">
        <v>46.79</v>
      </c>
      <c r="N58" s="122">
        <v>2</v>
      </c>
      <c r="O58" s="121">
        <v>2648.6602962962966</v>
      </c>
      <c r="P58" s="119">
        <v>24.07</v>
      </c>
      <c r="Q58" s="120">
        <v>3</v>
      </c>
      <c r="R58" s="121">
        <v>1138.7552229299363</v>
      </c>
      <c r="S58" s="119">
        <v>15.3</v>
      </c>
      <c r="T58" s="122">
        <v>5</v>
      </c>
      <c r="U58" s="121">
        <v>1874.0520964360589</v>
      </c>
      <c r="V58" s="119">
        <v>91.91</v>
      </c>
      <c r="W58" s="120">
        <v>0</v>
      </c>
      <c r="X58" s="121">
        <v>0</v>
      </c>
      <c r="Y58" s="121">
        <v>15.97</v>
      </c>
      <c r="Z58" s="122">
        <v>5</v>
      </c>
      <c r="AA58" s="121">
        <v>9273.0585062240662</v>
      </c>
      <c r="AB58" s="121">
        <v>11.11</v>
      </c>
      <c r="AC58" s="120">
        <v>5</v>
      </c>
      <c r="AD58" s="121">
        <v>41385.316666666666</v>
      </c>
      <c r="AE58" s="124">
        <v>63.16</v>
      </c>
      <c r="AF58" s="125">
        <v>1</v>
      </c>
      <c r="AG58" s="121">
        <v>9787.4763503649629</v>
      </c>
      <c r="AH58" s="124">
        <v>37.159999999999997</v>
      </c>
      <c r="AI58" s="126">
        <v>5</v>
      </c>
      <c r="AJ58" s="121">
        <v>8292.4196660482376</v>
      </c>
      <c r="AK58" s="137">
        <v>-41.260397759527685</v>
      </c>
      <c r="AL58" s="138">
        <v>4</v>
      </c>
      <c r="AM58" s="139">
        <v>6306.3339682539681</v>
      </c>
      <c r="AN58" s="119">
        <v>37.08</v>
      </c>
      <c r="AO58" s="120">
        <v>0</v>
      </c>
      <c r="AP58" s="140">
        <v>0</v>
      </c>
      <c r="AQ58" s="119">
        <v>25.57</v>
      </c>
      <c r="AR58" s="122">
        <v>5</v>
      </c>
      <c r="AS58" s="121">
        <v>14784.983333333332</v>
      </c>
      <c r="AT58" s="119">
        <v>72.87</v>
      </c>
      <c r="AU58" s="120">
        <v>1</v>
      </c>
      <c r="AV58" s="121">
        <v>1515.1234576271186</v>
      </c>
      <c r="AW58" s="131">
        <v>550.23960224047232</v>
      </c>
      <c r="AX58" s="132">
        <v>38</v>
      </c>
      <c r="AY58" s="133">
        <v>97793.78</v>
      </c>
      <c r="AZ58" s="131">
        <v>766.8517622781676</v>
      </c>
      <c r="BA58" s="132">
        <v>54793</v>
      </c>
      <c r="BB58" s="131">
        <v>9971.6800707951315</v>
      </c>
      <c r="BC58" s="131">
        <v>2082134</v>
      </c>
      <c r="BD58" s="131">
        <v>1293456.1751830208</v>
      </c>
      <c r="BE58" s="134">
        <v>1391249.9551830208</v>
      </c>
      <c r="BF58" s="131">
        <v>3287580</v>
      </c>
      <c r="BG58" s="132">
        <v>1896330.0448169792</v>
      </c>
      <c r="BH58" s="132">
        <v>54793</v>
      </c>
      <c r="BI58" s="103">
        <v>41.427880546886399</v>
      </c>
      <c r="BJ58" s="104">
        <v>1391291.38</v>
      </c>
      <c r="BK58" s="105">
        <v>485223.65</v>
      </c>
      <c r="BL58" s="106">
        <v>798240.25</v>
      </c>
      <c r="BM58" s="105">
        <v>107827.48</v>
      </c>
      <c r="BN58" s="134">
        <v>1391291.38</v>
      </c>
      <c r="BO58" s="135"/>
      <c r="BP58" s="135"/>
      <c r="BQ58" s="135"/>
      <c r="BR58" s="135"/>
      <c r="BS58" s="135"/>
      <c r="BT58" s="135"/>
    </row>
    <row r="59" spans="1:72" s="136" customFormat="1" ht="10.5" hidden="1" customHeight="1" x14ac:dyDescent="0.15">
      <c r="A59" s="118" t="s">
        <v>143</v>
      </c>
      <c r="B59" s="118">
        <v>10767</v>
      </c>
      <c r="C59" s="118" t="s">
        <v>153</v>
      </c>
      <c r="D59" s="119">
        <v>62.9</v>
      </c>
      <c r="E59" s="120">
        <v>1</v>
      </c>
      <c r="F59" s="121">
        <v>1314.5924264705882</v>
      </c>
      <c r="G59" s="119">
        <v>61.35</v>
      </c>
      <c r="H59" s="122">
        <v>1</v>
      </c>
      <c r="I59" s="121">
        <v>1295.5403623188406</v>
      </c>
      <c r="J59" s="119">
        <v>52.08</v>
      </c>
      <c r="K59" s="120">
        <v>3</v>
      </c>
      <c r="L59" s="121">
        <v>1181.3958370044052</v>
      </c>
      <c r="M59" s="119">
        <v>54.73</v>
      </c>
      <c r="N59" s="122">
        <v>2</v>
      </c>
      <c r="O59" s="121">
        <v>2648.6602962962966</v>
      </c>
      <c r="P59" s="119">
        <v>12.17</v>
      </c>
      <c r="Q59" s="120">
        <v>5</v>
      </c>
      <c r="R59" s="121">
        <v>1897.925371549894</v>
      </c>
      <c r="S59" s="119">
        <v>13.26</v>
      </c>
      <c r="T59" s="122">
        <v>5</v>
      </c>
      <c r="U59" s="121">
        <v>1874.0520964360589</v>
      </c>
      <c r="V59" s="119">
        <v>-22.29</v>
      </c>
      <c r="W59" s="120">
        <v>5</v>
      </c>
      <c r="X59" s="121">
        <v>2083.7362470862472</v>
      </c>
      <c r="Y59" s="121">
        <v>6.99</v>
      </c>
      <c r="Z59" s="122">
        <v>5</v>
      </c>
      <c r="AA59" s="121">
        <v>9273.0585062240662</v>
      </c>
      <c r="AB59" s="121">
        <v>0</v>
      </c>
      <c r="AC59" s="120">
        <v>0</v>
      </c>
      <c r="AD59" s="121">
        <v>0</v>
      </c>
      <c r="AE59" s="124">
        <v>57.59</v>
      </c>
      <c r="AF59" s="125">
        <v>0</v>
      </c>
      <c r="AG59" s="121">
        <v>0</v>
      </c>
      <c r="AH59" s="124">
        <v>0</v>
      </c>
      <c r="AI59" s="126">
        <v>5</v>
      </c>
      <c r="AJ59" s="121">
        <v>8292.4196660482376</v>
      </c>
      <c r="AK59" s="137">
        <v>-111.82271017586663</v>
      </c>
      <c r="AL59" s="138">
        <v>4</v>
      </c>
      <c r="AM59" s="139">
        <v>6306.3339682539681</v>
      </c>
      <c r="AN59" s="119">
        <v>64.53</v>
      </c>
      <c r="AO59" s="120">
        <v>0</v>
      </c>
      <c r="AP59" s="140">
        <v>0</v>
      </c>
      <c r="AQ59" s="119">
        <v>26.18</v>
      </c>
      <c r="AR59" s="122">
        <v>5</v>
      </c>
      <c r="AS59" s="121">
        <v>14784.983333333332</v>
      </c>
      <c r="AT59" s="119">
        <v>81.34</v>
      </c>
      <c r="AU59" s="120">
        <v>3</v>
      </c>
      <c r="AV59" s="121">
        <v>4545.3703728813562</v>
      </c>
      <c r="AW59" s="131">
        <v>359.0072898241333</v>
      </c>
      <c r="AX59" s="132">
        <v>44</v>
      </c>
      <c r="AY59" s="133">
        <v>55498.07</v>
      </c>
      <c r="AZ59" s="131">
        <v>503.90323565827487</v>
      </c>
      <c r="BA59" s="132">
        <v>20593</v>
      </c>
      <c r="BB59" s="131">
        <v>4339.4226974377743</v>
      </c>
      <c r="BC59" s="131">
        <v>906092</v>
      </c>
      <c r="BD59" s="131">
        <v>562879.37888912705</v>
      </c>
      <c r="BE59" s="134">
        <v>618377.448889127</v>
      </c>
      <c r="BF59" s="131">
        <v>1235580</v>
      </c>
      <c r="BG59" s="132">
        <v>617202.551110873</v>
      </c>
      <c r="BH59" s="132">
        <v>20593</v>
      </c>
      <c r="BI59" s="103">
        <v>15.56995134601193</v>
      </c>
      <c r="BJ59" s="104">
        <v>618393.02</v>
      </c>
      <c r="BK59" s="105">
        <v>215669.36</v>
      </c>
      <c r="BL59" s="106">
        <v>354797.14</v>
      </c>
      <c r="BM59" s="105">
        <v>47926.52</v>
      </c>
      <c r="BN59" s="134">
        <v>618393.02</v>
      </c>
      <c r="BO59" s="135"/>
      <c r="BP59" s="135"/>
      <c r="BQ59" s="135"/>
      <c r="BR59" s="135"/>
      <c r="BS59" s="135"/>
      <c r="BT59" s="135"/>
    </row>
    <row r="60" spans="1:72" s="136" customFormat="1" ht="10.5" hidden="1" customHeight="1" x14ac:dyDescent="0.15">
      <c r="A60" s="118" t="s">
        <v>143</v>
      </c>
      <c r="B60" s="118">
        <v>11802</v>
      </c>
      <c r="C60" s="118" t="s">
        <v>154</v>
      </c>
      <c r="D60" s="119">
        <v>31.39</v>
      </c>
      <c r="E60" s="120">
        <v>0</v>
      </c>
      <c r="F60" s="121">
        <v>0</v>
      </c>
      <c r="G60" s="119">
        <v>30.81</v>
      </c>
      <c r="H60" s="122">
        <v>0</v>
      </c>
      <c r="I60" s="121">
        <v>0</v>
      </c>
      <c r="J60" s="119">
        <v>53.13</v>
      </c>
      <c r="K60" s="120">
        <v>3</v>
      </c>
      <c r="L60" s="121">
        <v>1181.3958370044052</v>
      </c>
      <c r="M60" s="119">
        <v>47.61</v>
      </c>
      <c r="N60" s="122">
        <v>2</v>
      </c>
      <c r="O60" s="121">
        <v>2648.6602962962966</v>
      </c>
      <c r="P60" s="119">
        <v>32.72</v>
      </c>
      <c r="Q60" s="120">
        <v>0</v>
      </c>
      <c r="R60" s="121">
        <v>0</v>
      </c>
      <c r="S60" s="119">
        <v>23.59</v>
      </c>
      <c r="T60" s="122">
        <v>3</v>
      </c>
      <c r="U60" s="121">
        <v>1124.4312578616352</v>
      </c>
      <c r="V60" s="119">
        <v>27.8</v>
      </c>
      <c r="W60" s="120">
        <v>0</v>
      </c>
      <c r="X60" s="121">
        <v>0</v>
      </c>
      <c r="Y60" s="121">
        <v>0</v>
      </c>
      <c r="Z60" s="122">
        <v>0</v>
      </c>
      <c r="AA60" s="121">
        <v>0</v>
      </c>
      <c r="AB60" s="121">
        <v>0</v>
      </c>
      <c r="AC60" s="120">
        <v>0</v>
      </c>
      <c r="AD60" s="121">
        <v>0</v>
      </c>
      <c r="AE60" s="124">
        <v>41.88</v>
      </c>
      <c r="AF60" s="125">
        <v>0</v>
      </c>
      <c r="AG60" s="121">
        <v>0</v>
      </c>
      <c r="AH60" s="124">
        <v>0</v>
      </c>
      <c r="AI60" s="126">
        <v>5</v>
      </c>
      <c r="AJ60" s="121">
        <v>8292.4196660482376</v>
      </c>
      <c r="AK60" s="137">
        <v>-25.660764690787786</v>
      </c>
      <c r="AL60" s="138">
        <v>4</v>
      </c>
      <c r="AM60" s="139">
        <v>6306.3339682539681</v>
      </c>
      <c r="AN60" s="119">
        <v>0</v>
      </c>
      <c r="AO60" s="120">
        <v>0</v>
      </c>
      <c r="AP60" s="140">
        <v>0</v>
      </c>
      <c r="AQ60" s="119">
        <v>0</v>
      </c>
      <c r="AR60" s="122">
        <v>0</v>
      </c>
      <c r="AS60" s="121">
        <v>0</v>
      </c>
      <c r="AT60" s="119">
        <v>0</v>
      </c>
      <c r="AU60" s="120">
        <v>0</v>
      </c>
      <c r="AV60" s="121">
        <v>0</v>
      </c>
      <c r="AW60" s="131">
        <v>263.26923530921221</v>
      </c>
      <c r="AX60" s="132">
        <v>17</v>
      </c>
      <c r="AY60" s="133">
        <v>19553.240000000002</v>
      </c>
      <c r="AZ60" s="131">
        <v>68.593702022286422</v>
      </c>
      <c r="BA60" s="132">
        <v>23037</v>
      </c>
      <c r="BB60" s="131">
        <v>1875.5752965205056</v>
      </c>
      <c r="BC60" s="131">
        <v>391629</v>
      </c>
      <c r="BD60" s="131">
        <v>243286.43037900122</v>
      </c>
      <c r="BE60" s="134">
        <v>262839.67037900124</v>
      </c>
      <c r="BF60" s="131">
        <v>1382220</v>
      </c>
      <c r="BG60" s="132">
        <v>1119380.3296209988</v>
      </c>
      <c r="BH60" s="132">
        <v>23037</v>
      </c>
      <c r="BI60" s="103">
        <v>17.417810380132902</v>
      </c>
      <c r="BJ60" s="104">
        <v>262857.09000000003</v>
      </c>
      <c r="BK60" s="105">
        <v>91673.45</v>
      </c>
      <c r="BL60" s="106">
        <v>150811.76</v>
      </c>
      <c r="BM60" s="105">
        <v>20371.88</v>
      </c>
      <c r="BN60" s="134">
        <v>262857.09000000003</v>
      </c>
      <c r="BO60" s="135"/>
      <c r="BP60" s="135"/>
      <c r="BQ60" s="135"/>
      <c r="BR60" s="135"/>
      <c r="BS60" s="135"/>
      <c r="BT60" s="135"/>
    </row>
    <row r="61" spans="1:72" s="136" customFormat="1" ht="10.5" hidden="1" customHeight="1" x14ac:dyDescent="0.15">
      <c r="A61" s="118" t="s">
        <v>143</v>
      </c>
      <c r="B61" s="118">
        <v>13778</v>
      </c>
      <c r="C61" s="118" t="s">
        <v>155</v>
      </c>
      <c r="D61" s="119">
        <v>10.039999999999999</v>
      </c>
      <c r="E61" s="120">
        <v>0</v>
      </c>
      <c r="F61" s="121">
        <v>0</v>
      </c>
      <c r="G61" s="119">
        <v>10.039999999999999</v>
      </c>
      <c r="H61" s="122">
        <v>0</v>
      </c>
      <c r="I61" s="121">
        <v>0</v>
      </c>
      <c r="J61" s="119">
        <v>0</v>
      </c>
      <c r="K61" s="120">
        <v>0</v>
      </c>
      <c r="L61" s="121">
        <v>0</v>
      </c>
      <c r="M61" s="119">
        <v>6.56</v>
      </c>
      <c r="N61" s="122">
        <v>0</v>
      </c>
      <c r="O61" s="121">
        <v>0</v>
      </c>
      <c r="P61" s="119">
        <v>20.85</v>
      </c>
      <c r="Q61" s="120">
        <v>3</v>
      </c>
      <c r="R61" s="121">
        <v>1138.7552229299363</v>
      </c>
      <c r="S61" s="119">
        <v>27.35</v>
      </c>
      <c r="T61" s="122">
        <v>1</v>
      </c>
      <c r="U61" s="121">
        <v>374.81041928721174</v>
      </c>
      <c r="V61" s="119">
        <v>-9.14</v>
      </c>
      <c r="W61" s="120">
        <v>5</v>
      </c>
      <c r="X61" s="121">
        <v>2083.7362470862472</v>
      </c>
      <c r="Y61" s="121">
        <v>0</v>
      </c>
      <c r="Z61" s="122">
        <v>0</v>
      </c>
      <c r="AA61" s="121">
        <v>0</v>
      </c>
      <c r="AB61" s="121">
        <v>0</v>
      </c>
      <c r="AC61" s="120">
        <v>0</v>
      </c>
      <c r="AD61" s="121">
        <v>0</v>
      </c>
      <c r="AE61" s="124">
        <v>0</v>
      </c>
      <c r="AF61" s="125">
        <v>0</v>
      </c>
      <c r="AG61" s="121">
        <v>0</v>
      </c>
      <c r="AH61" s="124">
        <v>0</v>
      </c>
      <c r="AI61" s="126">
        <v>5</v>
      </c>
      <c r="AJ61" s="121">
        <v>8292.4196660482376</v>
      </c>
      <c r="AK61" s="137">
        <v>0</v>
      </c>
      <c r="AL61" s="138">
        <v>5</v>
      </c>
      <c r="AM61" s="139">
        <v>7882.9174603174606</v>
      </c>
      <c r="AN61" s="119">
        <v>0</v>
      </c>
      <c r="AO61" s="120">
        <v>0</v>
      </c>
      <c r="AP61" s="140">
        <v>0</v>
      </c>
      <c r="AQ61" s="119">
        <v>0</v>
      </c>
      <c r="AR61" s="122">
        <v>0</v>
      </c>
      <c r="AS61" s="121">
        <v>0</v>
      </c>
      <c r="AT61" s="119">
        <v>0</v>
      </c>
      <c r="AU61" s="120">
        <v>0</v>
      </c>
      <c r="AV61" s="121">
        <v>0</v>
      </c>
      <c r="AW61" s="131">
        <v>65.7</v>
      </c>
      <c r="AX61" s="132">
        <v>19</v>
      </c>
      <c r="AY61" s="133">
        <v>19772.64</v>
      </c>
      <c r="AZ61" s="131">
        <v>77.523763929013612</v>
      </c>
      <c r="BA61" s="132">
        <v>17899</v>
      </c>
      <c r="BB61" s="131">
        <v>1628.7034985049372</v>
      </c>
      <c r="BC61" s="131">
        <v>340081</v>
      </c>
      <c r="BD61" s="131">
        <v>211263.95780118712</v>
      </c>
      <c r="BE61" s="134">
        <v>231036.59780118713</v>
      </c>
      <c r="BF61" s="131">
        <v>1073940</v>
      </c>
      <c r="BG61" s="132">
        <v>842903.40219881292</v>
      </c>
      <c r="BH61" s="132">
        <v>17899</v>
      </c>
      <c r="BI61" s="103">
        <v>13.533072361592168</v>
      </c>
      <c r="BJ61" s="104">
        <v>231050.13</v>
      </c>
      <c r="BK61" s="105">
        <v>80580.52</v>
      </c>
      <c r="BL61" s="106">
        <v>132562.82</v>
      </c>
      <c r="BM61" s="105">
        <v>17906.78</v>
      </c>
      <c r="BN61" s="134">
        <v>231050.12</v>
      </c>
      <c r="BO61" s="135"/>
      <c r="BP61" s="135"/>
      <c r="BQ61" s="135"/>
      <c r="BR61" s="135"/>
      <c r="BS61" s="135"/>
      <c r="BT61" s="135"/>
    </row>
    <row r="62" spans="1:72" s="136" customFormat="1" ht="10.5" hidden="1" customHeight="1" x14ac:dyDescent="0.15">
      <c r="A62" s="118" t="s">
        <v>143</v>
      </c>
      <c r="B62" s="118">
        <v>23947</v>
      </c>
      <c r="C62" s="118" t="s">
        <v>156</v>
      </c>
      <c r="D62" s="119">
        <v>46.53</v>
      </c>
      <c r="E62" s="120">
        <v>0</v>
      </c>
      <c r="F62" s="121">
        <v>0</v>
      </c>
      <c r="G62" s="119">
        <v>45.15</v>
      </c>
      <c r="H62" s="122">
        <v>0</v>
      </c>
      <c r="I62" s="121">
        <v>0</v>
      </c>
      <c r="J62" s="119">
        <v>53.13</v>
      </c>
      <c r="K62" s="120">
        <v>3</v>
      </c>
      <c r="L62" s="121">
        <v>1181.3958370044052</v>
      </c>
      <c r="M62" s="119">
        <v>38.409999999999997</v>
      </c>
      <c r="N62" s="122">
        <v>1</v>
      </c>
      <c r="O62" s="121">
        <v>1324.3301481481483</v>
      </c>
      <c r="P62" s="119">
        <v>21.69</v>
      </c>
      <c r="Q62" s="120">
        <v>3</v>
      </c>
      <c r="R62" s="121">
        <v>1138.7552229299363</v>
      </c>
      <c r="S62" s="119">
        <v>9.8000000000000007</v>
      </c>
      <c r="T62" s="122">
        <v>5</v>
      </c>
      <c r="U62" s="121">
        <v>1874.0520964360589</v>
      </c>
      <c r="V62" s="119">
        <v>31</v>
      </c>
      <c r="W62" s="120">
        <v>0</v>
      </c>
      <c r="X62" s="121">
        <v>0</v>
      </c>
      <c r="Y62" s="121">
        <v>10.42</v>
      </c>
      <c r="Z62" s="122">
        <v>5</v>
      </c>
      <c r="AA62" s="121">
        <v>9273.0585062240662</v>
      </c>
      <c r="AB62" s="121">
        <v>0</v>
      </c>
      <c r="AC62" s="120">
        <v>0</v>
      </c>
      <c r="AD62" s="121">
        <v>0</v>
      </c>
      <c r="AE62" s="124">
        <v>70.540000000000006</v>
      </c>
      <c r="AF62" s="125">
        <v>2</v>
      </c>
      <c r="AG62" s="121">
        <v>19574.952700729926</v>
      </c>
      <c r="AH62" s="124">
        <v>42.37</v>
      </c>
      <c r="AI62" s="126">
        <v>5</v>
      </c>
      <c r="AJ62" s="121">
        <v>8292.4196660482376</v>
      </c>
      <c r="AK62" s="137">
        <v>-21.185271686291454</v>
      </c>
      <c r="AL62" s="138">
        <v>4</v>
      </c>
      <c r="AM62" s="139">
        <v>6306.3339682539681</v>
      </c>
      <c r="AN62" s="119">
        <v>50</v>
      </c>
      <c r="AO62" s="120">
        <v>0</v>
      </c>
      <c r="AP62" s="140">
        <v>0</v>
      </c>
      <c r="AQ62" s="119">
        <v>13.29</v>
      </c>
      <c r="AR62" s="122">
        <v>2</v>
      </c>
      <c r="AS62" s="121">
        <v>5913.9933333333329</v>
      </c>
      <c r="AT62" s="119">
        <v>68.180000000000007</v>
      </c>
      <c r="AU62" s="120">
        <v>0</v>
      </c>
      <c r="AV62" s="121">
        <v>0</v>
      </c>
      <c r="AW62" s="131">
        <v>479.32472831370859</v>
      </c>
      <c r="AX62" s="132">
        <v>30</v>
      </c>
      <c r="AY62" s="133">
        <v>54879.29</v>
      </c>
      <c r="AZ62" s="131">
        <v>339.73972348328516</v>
      </c>
      <c r="BA62" s="132">
        <v>9496</v>
      </c>
      <c r="BB62" s="131">
        <v>1364.3368863714425</v>
      </c>
      <c r="BC62" s="131">
        <v>284880</v>
      </c>
      <c r="BD62" s="131">
        <v>176972.18103452469</v>
      </c>
      <c r="BE62" s="134">
        <v>231851.4710345247</v>
      </c>
      <c r="BF62" s="131">
        <v>569760</v>
      </c>
      <c r="BG62" s="132">
        <v>337908.52896547527</v>
      </c>
      <c r="BH62" s="132">
        <v>9496</v>
      </c>
      <c r="BI62" s="103">
        <v>7.1797337921492392</v>
      </c>
      <c r="BJ62" s="104">
        <v>231858.65</v>
      </c>
      <c r="BK62" s="105">
        <v>80862.5</v>
      </c>
      <c r="BL62" s="106">
        <v>133026.70000000001</v>
      </c>
      <c r="BM62" s="105">
        <v>17969.439999999999</v>
      </c>
      <c r="BN62" s="134">
        <v>231858.64</v>
      </c>
      <c r="BO62" s="135"/>
      <c r="BP62" s="135"/>
      <c r="BQ62" s="135"/>
      <c r="BR62" s="135"/>
      <c r="BS62" s="135"/>
      <c r="BT62" s="135"/>
    </row>
    <row r="63" spans="1:72" s="136" customFormat="1" ht="10.5" hidden="1" customHeight="1" x14ac:dyDescent="0.15">
      <c r="A63" s="118" t="s">
        <v>143</v>
      </c>
      <c r="B63" s="118">
        <v>23948</v>
      </c>
      <c r="C63" s="118" t="s">
        <v>157</v>
      </c>
      <c r="D63" s="119">
        <v>44.03</v>
      </c>
      <c r="E63" s="120">
        <v>0</v>
      </c>
      <c r="F63" s="121">
        <v>0</v>
      </c>
      <c r="G63" s="119">
        <v>42.57</v>
      </c>
      <c r="H63" s="122">
        <v>0</v>
      </c>
      <c r="I63" s="121">
        <v>0</v>
      </c>
      <c r="J63" s="119">
        <v>60.71</v>
      </c>
      <c r="K63" s="120">
        <v>5</v>
      </c>
      <c r="L63" s="121">
        <v>1968.9930616740089</v>
      </c>
      <c r="M63" s="119">
        <v>41.87</v>
      </c>
      <c r="N63" s="122">
        <v>1</v>
      </c>
      <c r="O63" s="121">
        <v>1324.3301481481483</v>
      </c>
      <c r="P63" s="119">
        <v>23.4</v>
      </c>
      <c r="Q63" s="120">
        <v>3</v>
      </c>
      <c r="R63" s="121">
        <v>1138.7552229299363</v>
      </c>
      <c r="S63" s="119">
        <v>17.72</v>
      </c>
      <c r="T63" s="122">
        <v>5</v>
      </c>
      <c r="U63" s="121">
        <v>1874.0520964360589</v>
      </c>
      <c r="V63" s="119">
        <v>13.89</v>
      </c>
      <c r="W63" s="120">
        <v>0</v>
      </c>
      <c r="X63" s="121">
        <v>0</v>
      </c>
      <c r="Y63" s="121">
        <v>7.27</v>
      </c>
      <c r="Z63" s="122">
        <v>5</v>
      </c>
      <c r="AA63" s="121">
        <v>9273.0585062240662</v>
      </c>
      <c r="AB63" s="121">
        <v>0</v>
      </c>
      <c r="AC63" s="120">
        <v>0</v>
      </c>
      <c r="AD63" s="121">
        <v>0</v>
      </c>
      <c r="AE63" s="124">
        <v>59.94</v>
      </c>
      <c r="AF63" s="125">
        <v>0</v>
      </c>
      <c r="AG63" s="121">
        <v>0</v>
      </c>
      <c r="AH63" s="124">
        <v>18.11</v>
      </c>
      <c r="AI63" s="126">
        <v>5</v>
      </c>
      <c r="AJ63" s="121">
        <v>8292.4196660482376</v>
      </c>
      <c r="AK63" s="137">
        <v>-39.624955716986769</v>
      </c>
      <c r="AL63" s="138">
        <v>4</v>
      </c>
      <c r="AM63" s="139">
        <v>6306.3339682539681</v>
      </c>
      <c r="AN63" s="119">
        <v>37.369999999999997</v>
      </c>
      <c r="AO63" s="120">
        <v>0</v>
      </c>
      <c r="AP63" s="140">
        <v>0</v>
      </c>
      <c r="AQ63" s="119">
        <v>9.15</v>
      </c>
      <c r="AR63" s="122">
        <v>1</v>
      </c>
      <c r="AS63" s="121">
        <v>2956.9966666666664</v>
      </c>
      <c r="AT63" s="119">
        <v>46.15</v>
      </c>
      <c r="AU63" s="120">
        <v>0</v>
      </c>
      <c r="AV63" s="121">
        <v>0</v>
      </c>
      <c r="AW63" s="131">
        <v>382.55504428301316</v>
      </c>
      <c r="AX63" s="132">
        <v>29</v>
      </c>
      <c r="AY63" s="133">
        <v>33134.94</v>
      </c>
      <c r="AZ63" s="131">
        <v>198.2899834915394</v>
      </c>
      <c r="BA63" s="132">
        <v>10219</v>
      </c>
      <c r="BB63" s="131">
        <v>1419.2733804165382</v>
      </c>
      <c r="BC63" s="131">
        <v>296351</v>
      </c>
      <c r="BD63" s="131">
        <v>184098.15649312842</v>
      </c>
      <c r="BE63" s="134">
        <v>217233.09649312843</v>
      </c>
      <c r="BF63" s="131">
        <v>613140</v>
      </c>
      <c r="BG63" s="132">
        <v>395906.90350687155</v>
      </c>
      <c r="BH63" s="132">
        <v>10219</v>
      </c>
      <c r="BI63" s="103">
        <v>7.7263794884133405</v>
      </c>
      <c r="BJ63" s="104">
        <v>217240.82</v>
      </c>
      <c r="BK63" s="105">
        <v>75764.42</v>
      </c>
      <c r="BL63" s="106">
        <v>124639.86</v>
      </c>
      <c r="BM63" s="105">
        <v>16836.54</v>
      </c>
      <c r="BN63" s="134">
        <v>217240.82</v>
      </c>
      <c r="BO63" s="135"/>
      <c r="BP63" s="135"/>
      <c r="BQ63" s="135"/>
      <c r="BR63" s="135"/>
      <c r="BS63" s="135"/>
      <c r="BT63" s="135"/>
    </row>
    <row r="64" spans="1:72" s="136" customFormat="1" ht="10.5" hidden="1" customHeight="1" x14ac:dyDescent="0.15">
      <c r="A64" s="118" t="s">
        <v>143</v>
      </c>
      <c r="B64" s="118">
        <v>24041</v>
      </c>
      <c r="C64" s="118" t="s">
        <v>158</v>
      </c>
      <c r="D64" s="119">
        <v>19.79</v>
      </c>
      <c r="E64" s="120">
        <v>0</v>
      </c>
      <c r="F64" s="121">
        <v>0</v>
      </c>
      <c r="G64" s="119">
        <v>20.69</v>
      </c>
      <c r="H64" s="122">
        <v>0</v>
      </c>
      <c r="I64" s="121">
        <v>0</v>
      </c>
      <c r="J64" s="119">
        <v>37.5</v>
      </c>
      <c r="K64" s="120">
        <v>0</v>
      </c>
      <c r="L64" s="121">
        <v>0</v>
      </c>
      <c r="M64" s="119">
        <v>63.28</v>
      </c>
      <c r="N64" s="122">
        <v>3</v>
      </c>
      <c r="O64" s="121">
        <v>3972.9904444444442</v>
      </c>
      <c r="P64" s="119">
        <v>28.75</v>
      </c>
      <c r="Q64" s="120">
        <v>1</v>
      </c>
      <c r="R64" s="121">
        <v>379.58507430997878</v>
      </c>
      <c r="S64" s="119">
        <v>41.39</v>
      </c>
      <c r="T64" s="122">
        <v>0</v>
      </c>
      <c r="U64" s="121">
        <v>0</v>
      </c>
      <c r="V64" s="119">
        <v>-105.07</v>
      </c>
      <c r="W64" s="120">
        <v>5</v>
      </c>
      <c r="X64" s="121">
        <v>2083.7362470862472</v>
      </c>
      <c r="Y64" s="121">
        <v>4.13</v>
      </c>
      <c r="Z64" s="122">
        <v>5</v>
      </c>
      <c r="AA64" s="121">
        <v>9273.0585062240662</v>
      </c>
      <c r="AB64" s="121">
        <v>0</v>
      </c>
      <c r="AC64" s="120">
        <v>0</v>
      </c>
      <c r="AD64" s="121">
        <v>0</v>
      </c>
      <c r="AE64" s="124">
        <v>95.76</v>
      </c>
      <c r="AF64" s="125">
        <v>5</v>
      </c>
      <c r="AG64" s="121">
        <v>48937.381751824818</v>
      </c>
      <c r="AH64" s="124">
        <v>0</v>
      </c>
      <c r="AI64" s="126">
        <v>5</v>
      </c>
      <c r="AJ64" s="121">
        <v>8292.4196660482376</v>
      </c>
      <c r="AK64" s="137">
        <v>-26.388705633988653</v>
      </c>
      <c r="AL64" s="138">
        <v>4</v>
      </c>
      <c r="AM64" s="139">
        <v>6306.3339682539681</v>
      </c>
      <c r="AN64" s="119">
        <v>95.27</v>
      </c>
      <c r="AO64" s="120">
        <v>5</v>
      </c>
      <c r="AP64" s="140">
        <v>68358.805294117643</v>
      </c>
      <c r="AQ64" s="119">
        <v>3.44</v>
      </c>
      <c r="AR64" s="122">
        <v>0</v>
      </c>
      <c r="AS64" s="121">
        <v>0</v>
      </c>
      <c r="AT64" s="119">
        <v>77.78</v>
      </c>
      <c r="AU64" s="120">
        <v>2</v>
      </c>
      <c r="AV64" s="121">
        <v>3030.2469152542371</v>
      </c>
      <c r="AW64" s="131">
        <v>356.32129436601133</v>
      </c>
      <c r="AX64" s="132">
        <v>35</v>
      </c>
      <c r="AY64" s="133">
        <v>150634.56</v>
      </c>
      <c r="AZ64" s="131">
        <v>1087.9508047874535</v>
      </c>
      <c r="BA64" s="132">
        <v>7669</v>
      </c>
      <c r="BB64" s="131">
        <v>1285.4833100090941</v>
      </c>
      <c r="BC64" s="131">
        <v>268415</v>
      </c>
      <c r="BD64" s="131">
        <v>166743.84994517671</v>
      </c>
      <c r="BE64" s="134">
        <v>317378.40994517668</v>
      </c>
      <c r="BF64" s="131">
        <v>460140</v>
      </c>
      <c r="BG64" s="132">
        <v>142761.59005482332</v>
      </c>
      <c r="BH64" s="132">
        <v>7669</v>
      </c>
      <c r="BI64" s="103">
        <v>5.7983759953656824</v>
      </c>
      <c r="BJ64" s="104">
        <v>317384.21000000002</v>
      </c>
      <c r="BK64" s="105">
        <v>110690.2</v>
      </c>
      <c r="BL64" s="106">
        <v>182096.18</v>
      </c>
      <c r="BM64" s="105">
        <v>24597.82</v>
      </c>
      <c r="BN64" s="134">
        <v>317384.2</v>
      </c>
      <c r="BO64" s="135"/>
      <c r="BP64" s="135"/>
      <c r="BQ64" s="135"/>
      <c r="BR64" s="135"/>
      <c r="BS64" s="135"/>
      <c r="BT64" s="135"/>
    </row>
    <row r="65" spans="1:72" s="136" customFormat="1" ht="10.5" hidden="1" customHeight="1" x14ac:dyDescent="0.15">
      <c r="A65" s="118" t="s">
        <v>143</v>
      </c>
      <c r="B65" s="118">
        <v>24042</v>
      </c>
      <c r="C65" s="118" t="s">
        <v>159</v>
      </c>
      <c r="D65" s="119">
        <v>15.76</v>
      </c>
      <c r="E65" s="120">
        <v>0</v>
      </c>
      <c r="F65" s="121">
        <v>0</v>
      </c>
      <c r="G65" s="119">
        <v>16.18</v>
      </c>
      <c r="H65" s="122">
        <v>0</v>
      </c>
      <c r="I65" s="121">
        <v>0</v>
      </c>
      <c r="J65" s="119">
        <v>39.130000000000003</v>
      </c>
      <c r="K65" s="120">
        <v>0</v>
      </c>
      <c r="L65" s="121">
        <v>0</v>
      </c>
      <c r="M65" s="119">
        <v>64.930000000000007</v>
      </c>
      <c r="N65" s="122">
        <v>3</v>
      </c>
      <c r="O65" s="121">
        <v>3972.9904444444442</v>
      </c>
      <c r="P65" s="119">
        <v>21.1</v>
      </c>
      <c r="Q65" s="120">
        <v>3</v>
      </c>
      <c r="R65" s="121">
        <v>1138.7552229299363</v>
      </c>
      <c r="S65" s="119">
        <v>27.2</v>
      </c>
      <c r="T65" s="122">
        <v>1</v>
      </c>
      <c r="U65" s="121">
        <v>374.81041928721174</v>
      </c>
      <c r="V65" s="119">
        <v>46.45</v>
      </c>
      <c r="W65" s="120">
        <v>0</v>
      </c>
      <c r="X65" s="121">
        <v>0</v>
      </c>
      <c r="Y65" s="121">
        <v>7.83</v>
      </c>
      <c r="Z65" s="122">
        <v>5</v>
      </c>
      <c r="AA65" s="121">
        <v>9273.0585062240662</v>
      </c>
      <c r="AB65" s="121">
        <v>0</v>
      </c>
      <c r="AC65" s="120">
        <v>0</v>
      </c>
      <c r="AD65" s="121">
        <v>0</v>
      </c>
      <c r="AE65" s="124">
        <v>96.79</v>
      </c>
      <c r="AF65" s="125">
        <v>5</v>
      </c>
      <c r="AG65" s="121">
        <v>48937.381751824818</v>
      </c>
      <c r="AH65" s="124">
        <v>36.409999999999997</v>
      </c>
      <c r="AI65" s="126">
        <v>5</v>
      </c>
      <c r="AJ65" s="121">
        <v>8292.4196660482376</v>
      </c>
      <c r="AK65" s="137">
        <v>-21.788394241417496</v>
      </c>
      <c r="AL65" s="138">
        <v>4</v>
      </c>
      <c r="AM65" s="139">
        <v>6306.3339682539681</v>
      </c>
      <c r="AN65" s="119">
        <v>93.69</v>
      </c>
      <c r="AO65" s="120">
        <v>5</v>
      </c>
      <c r="AP65" s="140">
        <v>68358.805294117643</v>
      </c>
      <c r="AQ65" s="119">
        <v>5.44</v>
      </c>
      <c r="AR65" s="122">
        <v>0</v>
      </c>
      <c r="AS65" s="121">
        <v>0</v>
      </c>
      <c r="AT65" s="119">
        <v>85.71</v>
      </c>
      <c r="AU65" s="120">
        <v>4</v>
      </c>
      <c r="AV65" s="121">
        <v>6060.4938305084743</v>
      </c>
      <c r="AW65" s="131">
        <v>534.83160575858244</v>
      </c>
      <c r="AX65" s="132">
        <v>35</v>
      </c>
      <c r="AY65" s="133">
        <v>152715.04999999999</v>
      </c>
      <c r="AZ65" s="131">
        <v>1102.9770429219975</v>
      </c>
      <c r="BA65" s="132">
        <v>9257</v>
      </c>
      <c r="BB65" s="131">
        <v>1551.665015093778</v>
      </c>
      <c r="BC65" s="131">
        <v>323995</v>
      </c>
      <c r="BD65" s="131">
        <v>201271.06779795291</v>
      </c>
      <c r="BE65" s="134">
        <v>353986.1177979529</v>
      </c>
      <c r="BF65" s="131">
        <v>555420</v>
      </c>
      <c r="BG65" s="132">
        <v>201433.8822020471</v>
      </c>
      <c r="BH65" s="132">
        <v>9257</v>
      </c>
      <c r="BI65" s="103">
        <v>6.9990307196635957</v>
      </c>
      <c r="BJ65" s="104">
        <v>353993.1</v>
      </c>
      <c r="BK65" s="105">
        <v>123457.84</v>
      </c>
      <c r="BL65" s="106">
        <v>203100.19</v>
      </c>
      <c r="BM65" s="105">
        <v>27435.08</v>
      </c>
      <c r="BN65" s="134">
        <v>353993.11</v>
      </c>
      <c r="BO65" s="135"/>
      <c r="BP65" s="135"/>
      <c r="BQ65" s="135"/>
      <c r="BR65" s="135"/>
      <c r="BS65" s="135"/>
      <c r="BT65" s="135"/>
    </row>
    <row r="66" spans="1:72" s="136" customFormat="1" ht="10.5" hidden="1" customHeight="1" x14ac:dyDescent="0.15">
      <c r="A66" s="118" t="s">
        <v>143</v>
      </c>
      <c r="B66" s="118">
        <v>24192</v>
      </c>
      <c r="C66" s="118" t="s">
        <v>160</v>
      </c>
      <c r="D66" s="119">
        <v>30.71</v>
      </c>
      <c r="E66" s="120">
        <v>0</v>
      </c>
      <c r="F66" s="121">
        <v>0</v>
      </c>
      <c r="G66" s="119">
        <v>30.03</v>
      </c>
      <c r="H66" s="122">
        <v>0</v>
      </c>
      <c r="I66" s="121">
        <v>0</v>
      </c>
      <c r="J66" s="119">
        <v>79.17</v>
      </c>
      <c r="K66" s="120">
        <v>5</v>
      </c>
      <c r="L66" s="121">
        <v>1968.9930616740089</v>
      </c>
      <c r="M66" s="119">
        <v>43.37</v>
      </c>
      <c r="N66" s="122">
        <v>1</v>
      </c>
      <c r="O66" s="121">
        <v>1324.3301481481483</v>
      </c>
      <c r="P66" s="119">
        <v>46.56</v>
      </c>
      <c r="Q66" s="120">
        <v>0</v>
      </c>
      <c r="R66" s="121">
        <v>0</v>
      </c>
      <c r="S66" s="119">
        <v>28.36</v>
      </c>
      <c r="T66" s="122">
        <v>1</v>
      </c>
      <c r="U66" s="121">
        <v>374.81041928721174</v>
      </c>
      <c r="V66" s="119">
        <v>-79.989999999999995</v>
      </c>
      <c r="W66" s="120">
        <v>5</v>
      </c>
      <c r="X66" s="121">
        <v>2083.7362470862472</v>
      </c>
      <c r="Y66" s="121">
        <v>0</v>
      </c>
      <c r="Z66" s="122">
        <v>0</v>
      </c>
      <c r="AA66" s="121">
        <v>0</v>
      </c>
      <c r="AB66" s="121">
        <v>0</v>
      </c>
      <c r="AC66" s="120">
        <v>0</v>
      </c>
      <c r="AD66" s="121">
        <v>0</v>
      </c>
      <c r="AE66" s="124">
        <v>60.64</v>
      </c>
      <c r="AF66" s="125">
        <v>0</v>
      </c>
      <c r="AG66" s="121">
        <v>0</v>
      </c>
      <c r="AH66" s="124">
        <v>0</v>
      </c>
      <c r="AI66" s="126">
        <v>5</v>
      </c>
      <c r="AJ66" s="121">
        <v>8292.4196660482376</v>
      </c>
      <c r="AK66" s="137">
        <v>-37.502343896493528</v>
      </c>
      <c r="AL66" s="138">
        <v>4</v>
      </c>
      <c r="AM66" s="139">
        <v>6306.3339682539681</v>
      </c>
      <c r="AN66" s="119">
        <v>57.46</v>
      </c>
      <c r="AO66" s="120">
        <v>0</v>
      </c>
      <c r="AP66" s="140">
        <v>0</v>
      </c>
      <c r="AQ66" s="119">
        <v>36.36</v>
      </c>
      <c r="AR66" s="122">
        <v>5</v>
      </c>
      <c r="AS66" s="121">
        <v>14784.983333333332</v>
      </c>
      <c r="AT66" s="119">
        <v>92.86</v>
      </c>
      <c r="AU66" s="120">
        <v>5</v>
      </c>
      <c r="AV66" s="121">
        <v>7575.6172881355933</v>
      </c>
      <c r="AW66" s="131">
        <v>388.02765610350644</v>
      </c>
      <c r="AX66" s="132">
        <v>31</v>
      </c>
      <c r="AY66" s="133">
        <v>42711.22</v>
      </c>
      <c r="AZ66" s="131">
        <v>273.22489063144866</v>
      </c>
      <c r="BA66" s="132">
        <v>5573</v>
      </c>
      <c r="BB66" s="131">
        <v>827.3902467712353</v>
      </c>
      <c r="BC66" s="131">
        <v>172763</v>
      </c>
      <c r="BD66" s="131">
        <v>107323.24105612043</v>
      </c>
      <c r="BE66" s="134">
        <v>150034.46105612043</v>
      </c>
      <c r="BF66" s="131">
        <v>334380</v>
      </c>
      <c r="BG66" s="132">
        <v>184345.53894387957</v>
      </c>
      <c r="BH66" s="132">
        <v>5573</v>
      </c>
      <c r="BI66" s="103">
        <v>4.2136327320606268</v>
      </c>
      <c r="BJ66" s="104">
        <v>150038.70000000001</v>
      </c>
      <c r="BK66" s="105">
        <v>52327.16</v>
      </c>
      <c r="BL66" s="106">
        <v>86083.28</v>
      </c>
      <c r="BM66" s="105">
        <v>11628.26</v>
      </c>
      <c r="BN66" s="134">
        <v>150038.70000000001</v>
      </c>
      <c r="BO66" s="135"/>
      <c r="BP66" s="135"/>
      <c r="BQ66" s="135"/>
      <c r="BR66" s="135"/>
      <c r="BS66" s="135"/>
      <c r="BT66" s="135"/>
    </row>
    <row r="67" spans="1:72" s="136" customFormat="1" ht="10.5" hidden="1" customHeight="1" x14ac:dyDescent="0.15">
      <c r="A67" s="118" t="s">
        <v>143</v>
      </c>
      <c r="B67" s="118">
        <v>24698</v>
      </c>
      <c r="C67" s="118" t="s">
        <v>161</v>
      </c>
      <c r="D67" s="119">
        <v>23.67</v>
      </c>
      <c r="E67" s="120">
        <v>0</v>
      </c>
      <c r="F67" s="121">
        <v>0</v>
      </c>
      <c r="G67" s="119">
        <v>24.61</v>
      </c>
      <c r="H67" s="122">
        <v>0</v>
      </c>
      <c r="I67" s="121">
        <v>0</v>
      </c>
      <c r="J67" s="119">
        <v>44.44</v>
      </c>
      <c r="K67" s="120">
        <v>1</v>
      </c>
      <c r="L67" s="121">
        <v>393.79861233480176</v>
      </c>
      <c r="M67" s="119">
        <v>28.57</v>
      </c>
      <c r="N67" s="122">
        <v>0</v>
      </c>
      <c r="O67" s="121">
        <v>0</v>
      </c>
      <c r="P67" s="119">
        <v>54.12</v>
      </c>
      <c r="Q67" s="120">
        <v>0</v>
      </c>
      <c r="R67" s="121">
        <v>0</v>
      </c>
      <c r="S67" s="119">
        <v>47.79</v>
      </c>
      <c r="T67" s="122">
        <v>0</v>
      </c>
      <c r="U67" s="121">
        <v>0</v>
      </c>
      <c r="V67" s="119">
        <v>272.02999999999997</v>
      </c>
      <c r="W67" s="120">
        <v>0</v>
      </c>
      <c r="X67" s="121">
        <v>0</v>
      </c>
      <c r="Y67" s="121">
        <v>0</v>
      </c>
      <c r="Z67" s="122">
        <v>0</v>
      </c>
      <c r="AA67" s="121">
        <v>0</v>
      </c>
      <c r="AB67" s="121">
        <v>0</v>
      </c>
      <c r="AC67" s="120">
        <v>0</v>
      </c>
      <c r="AD67" s="121">
        <v>0</v>
      </c>
      <c r="AE67" s="124">
        <v>35.42</v>
      </c>
      <c r="AF67" s="125">
        <v>0</v>
      </c>
      <c r="AG67" s="121">
        <v>0</v>
      </c>
      <c r="AH67" s="124">
        <v>0</v>
      </c>
      <c r="AI67" s="126">
        <v>5</v>
      </c>
      <c r="AJ67" s="121">
        <v>8292.4196660482376</v>
      </c>
      <c r="AK67" s="137">
        <v>-47.014574518100609</v>
      </c>
      <c r="AL67" s="138">
        <v>4</v>
      </c>
      <c r="AM67" s="139">
        <v>6306.3339682539681</v>
      </c>
      <c r="AN67" s="119">
        <v>28.89</v>
      </c>
      <c r="AO67" s="120">
        <v>0</v>
      </c>
      <c r="AP67" s="140">
        <v>0</v>
      </c>
      <c r="AQ67" s="119">
        <v>15.38</v>
      </c>
      <c r="AR67" s="122">
        <v>3</v>
      </c>
      <c r="AS67" s="121">
        <v>8870.99</v>
      </c>
      <c r="AT67" s="119">
        <v>50</v>
      </c>
      <c r="AU67" s="120">
        <v>0</v>
      </c>
      <c r="AV67" s="121">
        <v>0</v>
      </c>
      <c r="AW67" s="131">
        <v>577.90542548189933</v>
      </c>
      <c r="AX67" s="132">
        <v>13</v>
      </c>
      <c r="AY67" s="133">
        <v>23863.54</v>
      </c>
      <c r="AZ67" s="131">
        <v>64.016925299215856</v>
      </c>
      <c r="BA67" s="132">
        <v>2181</v>
      </c>
      <c r="BB67" s="131">
        <v>135.78715157009796</v>
      </c>
      <c r="BC67" s="131">
        <v>28353</v>
      </c>
      <c r="BD67" s="131">
        <v>17613.353864335433</v>
      </c>
      <c r="BE67" s="134">
        <v>41476.893864335434</v>
      </c>
      <c r="BF67" s="131">
        <v>130860</v>
      </c>
      <c r="BG67" s="132">
        <v>89383.106135664566</v>
      </c>
      <c r="BH67" s="132">
        <v>2181</v>
      </c>
      <c r="BI67" s="103">
        <v>1.6490100464066442</v>
      </c>
      <c r="BJ67" s="104">
        <v>41478.54</v>
      </c>
      <c r="BK67" s="105">
        <v>14465.96</v>
      </c>
      <c r="BL67" s="106">
        <v>23797.919999999998</v>
      </c>
      <c r="BM67" s="105">
        <v>3214.66</v>
      </c>
      <c r="BN67" s="134">
        <v>41478.54</v>
      </c>
      <c r="BO67" s="135"/>
      <c r="BP67" s="135"/>
      <c r="BQ67" s="135"/>
      <c r="BR67" s="135"/>
      <c r="BS67" s="135"/>
      <c r="BT67" s="135"/>
    </row>
    <row r="68" spans="1:72" s="136" customFormat="1" ht="10.5" hidden="1" customHeight="1" x14ac:dyDescent="0.15">
      <c r="A68" s="118" t="s">
        <v>143</v>
      </c>
      <c r="B68" s="118">
        <v>24707</v>
      </c>
      <c r="C68" s="118" t="s">
        <v>162</v>
      </c>
      <c r="D68" s="119">
        <v>27.13</v>
      </c>
      <c r="E68" s="120">
        <v>0</v>
      </c>
      <c r="F68" s="121">
        <v>0</v>
      </c>
      <c r="G68" s="119">
        <v>27.73</v>
      </c>
      <c r="H68" s="122">
        <v>0</v>
      </c>
      <c r="I68" s="121">
        <v>0</v>
      </c>
      <c r="J68" s="119">
        <v>66.67</v>
      </c>
      <c r="K68" s="120">
        <v>5</v>
      </c>
      <c r="L68" s="121">
        <v>1968.9930616740089</v>
      </c>
      <c r="M68" s="119">
        <v>59.96</v>
      </c>
      <c r="N68" s="122">
        <v>3</v>
      </c>
      <c r="O68" s="121">
        <v>3972.9904444444442</v>
      </c>
      <c r="P68" s="119">
        <v>71.150000000000006</v>
      </c>
      <c r="Q68" s="120">
        <v>0</v>
      </c>
      <c r="R68" s="121">
        <v>0</v>
      </c>
      <c r="S68" s="119">
        <v>60.48</v>
      </c>
      <c r="T68" s="122">
        <v>0</v>
      </c>
      <c r="U68" s="121">
        <v>0</v>
      </c>
      <c r="V68" s="119">
        <v>168.16</v>
      </c>
      <c r="W68" s="120">
        <v>0</v>
      </c>
      <c r="X68" s="121">
        <v>0</v>
      </c>
      <c r="Y68" s="121">
        <v>20.62</v>
      </c>
      <c r="Z68" s="122">
        <v>5</v>
      </c>
      <c r="AA68" s="121">
        <v>9273.0585062240662</v>
      </c>
      <c r="AB68" s="121">
        <v>0</v>
      </c>
      <c r="AC68" s="120">
        <v>0</v>
      </c>
      <c r="AD68" s="121">
        <v>0</v>
      </c>
      <c r="AE68" s="124">
        <v>98.63</v>
      </c>
      <c r="AF68" s="125">
        <v>5</v>
      </c>
      <c r="AG68" s="121">
        <v>48937.381751824818</v>
      </c>
      <c r="AH68" s="124">
        <v>0</v>
      </c>
      <c r="AI68" s="126">
        <v>5</v>
      </c>
      <c r="AJ68" s="121">
        <v>8292.4196660482376</v>
      </c>
      <c r="AK68" s="137">
        <v>0</v>
      </c>
      <c r="AL68" s="138">
        <v>5</v>
      </c>
      <c r="AM68" s="139">
        <v>7882.9174603174606</v>
      </c>
      <c r="AN68" s="119">
        <v>96.75</v>
      </c>
      <c r="AO68" s="120">
        <v>5</v>
      </c>
      <c r="AP68" s="140">
        <v>68358.805294117643</v>
      </c>
      <c r="AQ68" s="119">
        <v>3.36</v>
      </c>
      <c r="AR68" s="122">
        <v>0</v>
      </c>
      <c r="AS68" s="121">
        <v>0</v>
      </c>
      <c r="AT68" s="119">
        <v>80</v>
      </c>
      <c r="AU68" s="120">
        <v>3</v>
      </c>
      <c r="AV68" s="121">
        <v>4545.3703728813562</v>
      </c>
      <c r="AW68" s="131">
        <v>780.64</v>
      </c>
      <c r="AX68" s="132">
        <v>36</v>
      </c>
      <c r="AY68" s="133">
        <v>153231.94</v>
      </c>
      <c r="AZ68" s="131">
        <v>1138.3305489063146</v>
      </c>
      <c r="BA68" s="132">
        <v>6138</v>
      </c>
      <c r="BB68" s="131">
        <v>1058.2518713413538</v>
      </c>
      <c r="BC68" s="131">
        <v>220968</v>
      </c>
      <c r="BD68" s="131">
        <v>137268.9865867623</v>
      </c>
      <c r="BE68" s="134">
        <v>290500.9265867623</v>
      </c>
      <c r="BF68" s="131">
        <v>368280</v>
      </c>
      <c r="BG68" s="132">
        <v>77779.073413237697</v>
      </c>
      <c r="BH68" s="132">
        <v>6138</v>
      </c>
      <c r="BI68" s="103">
        <v>4.6408178197358918</v>
      </c>
      <c r="BJ68" s="104">
        <v>290505.57</v>
      </c>
      <c r="BK68" s="105">
        <v>101316.07</v>
      </c>
      <c r="BL68" s="106">
        <v>166674.82</v>
      </c>
      <c r="BM68" s="105">
        <v>22514.68</v>
      </c>
      <c r="BN68" s="134">
        <v>290505.57</v>
      </c>
      <c r="BO68" s="135"/>
      <c r="BP68" s="135"/>
      <c r="BQ68" s="135"/>
      <c r="BR68" s="135"/>
      <c r="BS68" s="135"/>
      <c r="BT68" s="135"/>
    </row>
    <row r="69" spans="1:72" s="136" customFormat="1" ht="10.5" hidden="1" customHeight="1" x14ac:dyDescent="0.15">
      <c r="A69" s="118" t="s">
        <v>143</v>
      </c>
      <c r="B69" s="118">
        <v>24924</v>
      </c>
      <c r="C69" s="118" t="s">
        <v>163</v>
      </c>
      <c r="D69" s="119">
        <v>51.93</v>
      </c>
      <c r="E69" s="120">
        <v>0</v>
      </c>
      <c r="F69" s="121">
        <v>0</v>
      </c>
      <c r="G69" s="119">
        <v>52.8</v>
      </c>
      <c r="H69" s="122">
        <v>0</v>
      </c>
      <c r="I69" s="121">
        <v>0</v>
      </c>
      <c r="J69" s="119">
        <v>54.93</v>
      </c>
      <c r="K69" s="120">
        <v>3</v>
      </c>
      <c r="L69" s="121">
        <v>1181.3958370044052</v>
      </c>
      <c r="M69" s="119">
        <v>47.92</v>
      </c>
      <c r="N69" s="122">
        <v>2</v>
      </c>
      <c r="O69" s="121">
        <v>2648.6602962962966</v>
      </c>
      <c r="P69" s="119">
        <v>13.79</v>
      </c>
      <c r="Q69" s="120">
        <v>5</v>
      </c>
      <c r="R69" s="121">
        <v>1897.925371549894</v>
      </c>
      <c r="S69" s="119">
        <v>31.78</v>
      </c>
      <c r="T69" s="122">
        <v>0</v>
      </c>
      <c r="U69" s="121">
        <v>0</v>
      </c>
      <c r="V69" s="119">
        <v>30.22</v>
      </c>
      <c r="W69" s="120">
        <v>0</v>
      </c>
      <c r="X69" s="121">
        <v>0</v>
      </c>
      <c r="Y69" s="121">
        <v>11.87</v>
      </c>
      <c r="Z69" s="122">
        <v>5</v>
      </c>
      <c r="AA69" s="121">
        <v>9273.0585062240662</v>
      </c>
      <c r="AB69" s="121">
        <v>50</v>
      </c>
      <c r="AC69" s="120">
        <v>0</v>
      </c>
      <c r="AD69" s="121">
        <v>0</v>
      </c>
      <c r="AE69" s="124">
        <v>62.2</v>
      </c>
      <c r="AF69" s="125">
        <v>0</v>
      </c>
      <c r="AG69" s="121">
        <v>0</v>
      </c>
      <c r="AH69" s="124">
        <v>13.79</v>
      </c>
      <c r="AI69" s="126">
        <v>5</v>
      </c>
      <c r="AJ69" s="121">
        <v>8292.4196660482376</v>
      </c>
      <c r="AK69" s="137">
        <v>-7.606533426291735</v>
      </c>
      <c r="AL69" s="138">
        <v>5</v>
      </c>
      <c r="AM69" s="139">
        <v>7882.9174603174606</v>
      </c>
      <c r="AN69" s="119">
        <v>47.86</v>
      </c>
      <c r="AO69" s="120">
        <v>0</v>
      </c>
      <c r="AP69" s="140">
        <v>0</v>
      </c>
      <c r="AQ69" s="119">
        <v>8.6300000000000008</v>
      </c>
      <c r="AR69" s="122">
        <v>1</v>
      </c>
      <c r="AS69" s="121">
        <v>2956.9966666666664</v>
      </c>
      <c r="AT69" s="119">
        <v>96.55</v>
      </c>
      <c r="AU69" s="120">
        <v>5</v>
      </c>
      <c r="AV69" s="121">
        <v>7575.6172881355933</v>
      </c>
      <c r="AW69" s="131">
        <v>566.66346657370832</v>
      </c>
      <c r="AX69" s="132">
        <v>31</v>
      </c>
      <c r="AY69" s="133">
        <v>41708.99</v>
      </c>
      <c r="AZ69" s="131">
        <v>266.81359678085016</v>
      </c>
      <c r="BA69" s="132">
        <v>13445</v>
      </c>
      <c r="BB69" s="131">
        <v>1996.0993841448517</v>
      </c>
      <c r="BC69" s="131">
        <v>416795</v>
      </c>
      <c r="BD69" s="131">
        <v>258919.96698358856</v>
      </c>
      <c r="BE69" s="134">
        <v>300628.95698358858</v>
      </c>
      <c r="BF69" s="131">
        <v>806700</v>
      </c>
      <c r="BG69" s="132">
        <v>506071.04301641142</v>
      </c>
      <c r="BH69" s="132">
        <v>13445</v>
      </c>
      <c r="BI69" s="103">
        <v>10.165492927068927</v>
      </c>
      <c r="BJ69" s="104">
        <v>300639.12</v>
      </c>
      <c r="BK69" s="105">
        <v>104850.2</v>
      </c>
      <c r="BL69" s="106">
        <v>172488.85</v>
      </c>
      <c r="BM69" s="105">
        <v>23300.05</v>
      </c>
      <c r="BN69" s="134">
        <v>300639.09999999998</v>
      </c>
      <c r="BO69" s="135"/>
      <c r="BP69" s="135"/>
      <c r="BQ69" s="135"/>
      <c r="BR69" s="135"/>
      <c r="BS69" s="135"/>
      <c r="BT69" s="135"/>
    </row>
    <row r="70" spans="1:72" s="136" customFormat="1" ht="10.5" hidden="1" customHeight="1" x14ac:dyDescent="0.15">
      <c r="A70" s="118" t="s">
        <v>143</v>
      </c>
      <c r="B70" s="118">
        <v>24925</v>
      </c>
      <c r="C70" s="118" t="s">
        <v>164</v>
      </c>
      <c r="D70" s="119">
        <v>56.98</v>
      </c>
      <c r="E70" s="120">
        <v>1</v>
      </c>
      <c r="F70" s="121">
        <v>1314.5924264705882</v>
      </c>
      <c r="G70" s="119">
        <v>62.25</v>
      </c>
      <c r="H70" s="122">
        <v>1</v>
      </c>
      <c r="I70" s="121">
        <v>1295.5403623188406</v>
      </c>
      <c r="J70" s="119">
        <v>46.51</v>
      </c>
      <c r="K70" s="120">
        <v>2</v>
      </c>
      <c r="L70" s="121">
        <v>787.59722466960352</v>
      </c>
      <c r="M70" s="119">
        <v>36.39</v>
      </c>
      <c r="N70" s="122">
        <v>0</v>
      </c>
      <c r="O70" s="121">
        <v>0</v>
      </c>
      <c r="P70" s="119">
        <v>18.260000000000002</v>
      </c>
      <c r="Q70" s="120">
        <v>5</v>
      </c>
      <c r="R70" s="121">
        <v>1897.925371549894</v>
      </c>
      <c r="S70" s="119">
        <v>8.1999999999999993</v>
      </c>
      <c r="T70" s="122">
        <v>5</v>
      </c>
      <c r="U70" s="121">
        <v>1874.0520964360589</v>
      </c>
      <c r="V70" s="119">
        <v>76.23</v>
      </c>
      <c r="W70" s="120">
        <v>0</v>
      </c>
      <c r="X70" s="121">
        <v>0</v>
      </c>
      <c r="Y70" s="121">
        <v>12.4</v>
      </c>
      <c r="Z70" s="122">
        <v>5</v>
      </c>
      <c r="AA70" s="121">
        <v>9273.0585062240662</v>
      </c>
      <c r="AB70" s="121">
        <v>0</v>
      </c>
      <c r="AC70" s="120">
        <v>0</v>
      </c>
      <c r="AD70" s="121">
        <v>0</v>
      </c>
      <c r="AE70" s="124">
        <v>53.48</v>
      </c>
      <c r="AF70" s="125">
        <v>0</v>
      </c>
      <c r="AG70" s="121">
        <v>0</v>
      </c>
      <c r="AH70" s="124">
        <v>0</v>
      </c>
      <c r="AI70" s="126">
        <v>5</v>
      </c>
      <c r="AJ70" s="121">
        <v>8292.4196660482376</v>
      </c>
      <c r="AK70" s="137">
        <v>-12.663036596175763</v>
      </c>
      <c r="AL70" s="138">
        <v>5</v>
      </c>
      <c r="AM70" s="139">
        <v>7882.9174603174606</v>
      </c>
      <c r="AN70" s="119">
        <v>43.64</v>
      </c>
      <c r="AO70" s="120">
        <v>0</v>
      </c>
      <c r="AP70" s="140">
        <v>0</v>
      </c>
      <c r="AQ70" s="119">
        <v>6.03</v>
      </c>
      <c r="AR70" s="122">
        <v>0</v>
      </c>
      <c r="AS70" s="121">
        <v>0</v>
      </c>
      <c r="AT70" s="119">
        <v>100</v>
      </c>
      <c r="AU70" s="120">
        <v>5</v>
      </c>
      <c r="AV70" s="121">
        <v>7575.6172881355933</v>
      </c>
      <c r="AW70" s="131">
        <v>507.7069634038242</v>
      </c>
      <c r="AX70" s="132">
        <v>34</v>
      </c>
      <c r="AY70" s="133">
        <v>40193.72</v>
      </c>
      <c r="AZ70" s="131">
        <v>282.00298803136604</v>
      </c>
      <c r="BA70" s="132">
        <v>8638</v>
      </c>
      <c r="BB70" s="131">
        <v>1406.5389947774561</v>
      </c>
      <c r="BC70" s="131">
        <v>293692</v>
      </c>
      <c r="BD70" s="131">
        <v>182446.34159081586</v>
      </c>
      <c r="BE70" s="134">
        <v>222640.06159081587</v>
      </c>
      <c r="BF70" s="131">
        <v>518280</v>
      </c>
      <c r="BG70" s="132">
        <v>295639.93840918411</v>
      </c>
      <c r="BH70" s="132">
        <v>8638</v>
      </c>
      <c r="BI70" s="103">
        <v>6.5310173227237929</v>
      </c>
      <c r="BJ70" s="104">
        <v>222646.59</v>
      </c>
      <c r="BK70" s="105">
        <v>77649.72</v>
      </c>
      <c r="BL70" s="106">
        <v>127741.37</v>
      </c>
      <c r="BM70" s="105">
        <v>17255.490000000002</v>
      </c>
      <c r="BN70" s="134">
        <v>222646.58</v>
      </c>
      <c r="BO70" s="135"/>
      <c r="BP70" s="135"/>
      <c r="BQ70" s="135"/>
      <c r="BR70" s="135"/>
      <c r="BS70" s="135"/>
      <c r="BT70" s="135"/>
    </row>
    <row r="71" spans="1:72" s="136" customFormat="1" ht="10.5" hidden="1" customHeight="1" x14ac:dyDescent="0.15">
      <c r="A71" s="118" t="s">
        <v>143</v>
      </c>
      <c r="B71" s="118">
        <v>28012</v>
      </c>
      <c r="C71" s="118" t="s">
        <v>165</v>
      </c>
      <c r="D71" s="119">
        <v>55.07</v>
      </c>
      <c r="E71" s="120">
        <v>0</v>
      </c>
      <c r="F71" s="121">
        <v>0</v>
      </c>
      <c r="G71" s="119">
        <v>52.77</v>
      </c>
      <c r="H71" s="122">
        <v>0</v>
      </c>
      <c r="I71" s="121">
        <v>0</v>
      </c>
      <c r="J71" s="119">
        <v>72</v>
      </c>
      <c r="K71" s="120">
        <v>5</v>
      </c>
      <c r="L71" s="121">
        <v>1968.9930616740089</v>
      </c>
      <c r="M71" s="119">
        <v>35.049999999999997</v>
      </c>
      <c r="N71" s="122">
        <v>0</v>
      </c>
      <c r="O71" s="121">
        <v>0</v>
      </c>
      <c r="P71" s="119">
        <v>54.07</v>
      </c>
      <c r="Q71" s="120">
        <v>0</v>
      </c>
      <c r="R71" s="121">
        <v>0</v>
      </c>
      <c r="S71" s="119">
        <v>26.88</v>
      </c>
      <c r="T71" s="122">
        <v>1</v>
      </c>
      <c r="U71" s="121">
        <v>374.81041928721174</v>
      </c>
      <c r="V71" s="119">
        <v>-38.119999999999997</v>
      </c>
      <c r="W71" s="120">
        <v>5</v>
      </c>
      <c r="X71" s="121">
        <v>2083.7362470862472</v>
      </c>
      <c r="Y71" s="121">
        <v>13.25</v>
      </c>
      <c r="Z71" s="122">
        <v>5</v>
      </c>
      <c r="AA71" s="121">
        <v>9273.0585062240662</v>
      </c>
      <c r="AB71" s="121">
        <v>0</v>
      </c>
      <c r="AC71" s="120">
        <v>0</v>
      </c>
      <c r="AD71" s="121">
        <v>0</v>
      </c>
      <c r="AE71" s="124">
        <v>68.05</v>
      </c>
      <c r="AF71" s="125">
        <v>2</v>
      </c>
      <c r="AG71" s="121">
        <v>19574.952700729926</v>
      </c>
      <c r="AH71" s="124">
        <v>0</v>
      </c>
      <c r="AI71" s="126">
        <v>5</v>
      </c>
      <c r="AJ71" s="121">
        <v>8292.4196660482376</v>
      </c>
      <c r="AK71" s="137">
        <v>-30.641948827945459</v>
      </c>
      <c r="AL71" s="138">
        <v>4</v>
      </c>
      <c r="AM71" s="139">
        <v>6306.3339682539681</v>
      </c>
      <c r="AN71" s="119">
        <v>54.88</v>
      </c>
      <c r="AO71" s="120">
        <v>0</v>
      </c>
      <c r="AP71" s="140">
        <v>0</v>
      </c>
      <c r="AQ71" s="119">
        <v>13.56</v>
      </c>
      <c r="AR71" s="122">
        <v>2</v>
      </c>
      <c r="AS71" s="121">
        <v>5913.9933333333329</v>
      </c>
      <c r="AT71" s="119">
        <v>75</v>
      </c>
      <c r="AU71" s="120">
        <v>2</v>
      </c>
      <c r="AV71" s="121">
        <v>3030.2469152542371</v>
      </c>
      <c r="AW71" s="131">
        <v>451.81805117205454</v>
      </c>
      <c r="AX71" s="132">
        <v>31</v>
      </c>
      <c r="AY71" s="133">
        <v>56818.54</v>
      </c>
      <c r="AZ71" s="131">
        <v>363.46981840693354</v>
      </c>
      <c r="BA71" s="132">
        <v>6895</v>
      </c>
      <c r="BB71" s="131">
        <v>1023.659743672648</v>
      </c>
      <c r="BC71" s="131">
        <v>213745</v>
      </c>
      <c r="BD71" s="131">
        <v>132781.93918570795</v>
      </c>
      <c r="BE71" s="134">
        <v>189600.47918570795</v>
      </c>
      <c r="BF71" s="131">
        <v>413700</v>
      </c>
      <c r="BG71" s="132">
        <v>224099.52081429205</v>
      </c>
      <c r="BH71" s="132">
        <v>6895</v>
      </c>
      <c r="BI71" s="103">
        <v>5.2131702292406281</v>
      </c>
      <c r="BJ71" s="104">
        <v>189605.69</v>
      </c>
      <c r="BK71" s="105">
        <v>66126.45</v>
      </c>
      <c r="BL71" s="106">
        <v>108784.47</v>
      </c>
      <c r="BM71" s="105">
        <v>14694.77</v>
      </c>
      <c r="BN71" s="134">
        <v>189605.69</v>
      </c>
      <c r="BO71" s="135"/>
      <c r="BP71" s="135"/>
      <c r="BQ71" s="135"/>
      <c r="BR71" s="135"/>
      <c r="BS71" s="135"/>
      <c r="BT71" s="135"/>
    </row>
    <row r="72" spans="1:72" s="136" customFormat="1" ht="10.5" hidden="1" customHeight="1" x14ac:dyDescent="0.15">
      <c r="A72" s="118" t="s">
        <v>143</v>
      </c>
      <c r="B72" s="118">
        <v>28013</v>
      </c>
      <c r="C72" s="118" t="s">
        <v>166</v>
      </c>
      <c r="D72" s="119">
        <v>17.63</v>
      </c>
      <c r="E72" s="120">
        <v>0</v>
      </c>
      <c r="F72" s="121">
        <v>0</v>
      </c>
      <c r="G72" s="119">
        <v>17.95</v>
      </c>
      <c r="H72" s="122">
        <v>0</v>
      </c>
      <c r="I72" s="121">
        <v>0</v>
      </c>
      <c r="J72" s="119">
        <v>50</v>
      </c>
      <c r="K72" s="120">
        <v>2</v>
      </c>
      <c r="L72" s="121">
        <v>787.59722466960352</v>
      </c>
      <c r="M72" s="119">
        <v>60.05</v>
      </c>
      <c r="N72" s="122">
        <v>3</v>
      </c>
      <c r="O72" s="121">
        <v>3972.9904444444442</v>
      </c>
      <c r="P72" s="119">
        <v>21.97</v>
      </c>
      <c r="Q72" s="120">
        <v>3</v>
      </c>
      <c r="R72" s="121">
        <v>1138.7552229299363</v>
      </c>
      <c r="S72" s="119">
        <v>20.46</v>
      </c>
      <c r="T72" s="122">
        <v>3</v>
      </c>
      <c r="U72" s="121">
        <v>1124.4312578616352</v>
      </c>
      <c r="V72" s="119">
        <v>10.72</v>
      </c>
      <c r="W72" s="120">
        <v>0</v>
      </c>
      <c r="X72" s="121">
        <v>0</v>
      </c>
      <c r="Y72" s="121">
        <v>17.32</v>
      </c>
      <c r="Z72" s="122">
        <v>5</v>
      </c>
      <c r="AA72" s="121">
        <v>9273.0585062240662</v>
      </c>
      <c r="AB72" s="121">
        <v>0</v>
      </c>
      <c r="AC72" s="120">
        <v>0</v>
      </c>
      <c r="AD72" s="121">
        <v>0</v>
      </c>
      <c r="AE72" s="124">
        <v>82.98</v>
      </c>
      <c r="AF72" s="125">
        <v>5</v>
      </c>
      <c r="AG72" s="121">
        <v>48937.381751824818</v>
      </c>
      <c r="AH72" s="124">
        <v>0</v>
      </c>
      <c r="AI72" s="126">
        <v>5</v>
      </c>
      <c r="AJ72" s="121">
        <v>8292.4196660482376</v>
      </c>
      <c r="AK72" s="137">
        <v>-11.641443538998836</v>
      </c>
      <c r="AL72" s="138">
        <v>5</v>
      </c>
      <c r="AM72" s="139">
        <v>7882.9174603174606</v>
      </c>
      <c r="AN72" s="119">
        <v>92.68</v>
      </c>
      <c r="AO72" s="120">
        <v>5</v>
      </c>
      <c r="AP72" s="140">
        <v>68358.805294117643</v>
      </c>
      <c r="AQ72" s="119">
        <v>2.06</v>
      </c>
      <c r="AR72" s="122">
        <v>0</v>
      </c>
      <c r="AS72" s="121">
        <v>0</v>
      </c>
      <c r="AT72" s="119">
        <v>83.33</v>
      </c>
      <c r="AU72" s="120">
        <v>3</v>
      </c>
      <c r="AV72" s="121">
        <v>4545.3703728813562</v>
      </c>
      <c r="AW72" s="131">
        <v>465.50855646100115</v>
      </c>
      <c r="AX72" s="132">
        <v>39</v>
      </c>
      <c r="AY72" s="133">
        <v>154313.73000000001</v>
      </c>
      <c r="AZ72" s="131">
        <v>1241.8975381758153</v>
      </c>
      <c r="BA72" s="132">
        <v>8887</v>
      </c>
      <c r="BB72" s="131">
        <v>1659.8905309538659</v>
      </c>
      <c r="BC72" s="131">
        <v>346593</v>
      </c>
      <c r="BD72" s="131">
        <v>215309.32020955844</v>
      </c>
      <c r="BE72" s="134">
        <v>369623.05020955845</v>
      </c>
      <c r="BF72" s="131">
        <v>533220</v>
      </c>
      <c r="BG72" s="132">
        <v>163596.94979044155</v>
      </c>
      <c r="BH72" s="132">
        <v>8887</v>
      </c>
      <c r="BI72" s="103">
        <v>6.7192811932213869</v>
      </c>
      <c r="BJ72" s="104">
        <v>369629.77</v>
      </c>
      <c r="BK72" s="105">
        <v>128911.25</v>
      </c>
      <c r="BL72" s="106">
        <v>212071.58</v>
      </c>
      <c r="BM72" s="105">
        <v>28646.94</v>
      </c>
      <c r="BN72" s="134">
        <v>369629.77</v>
      </c>
      <c r="BO72" s="135"/>
      <c r="BP72" s="135"/>
      <c r="BQ72" s="135"/>
      <c r="BR72" s="135"/>
      <c r="BS72" s="135"/>
      <c r="BT72" s="135"/>
    </row>
    <row r="73" spans="1:72" s="136" customFormat="1" ht="10.5" hidden="1" customHeight="1" x14ac:dyDescent="0.15">
      <c r="A73" s="118" t="s">
        <v>143</v>
      </c>
      <c r="B73" s="118">
        <v>31157</v>
      </c>
      <c r="C73" s="118" t="s">
        <v>167</v>
      </c>
      <c r="D73" s="119">
        <v>65.349999999999994</v>
      </c>
      <c r="E73" s="120">
        <v>2</v>
      </c>
      <c r="F73" s="121">
        <v>2629.1848529411764</v>
      </c>
      <c r="G73" s="119">
        <v>63.69</v>
      </c>
      <c r="H73" s="122">
        <v>1</v>
      </c>
      <c r="I73" s="121">
        <v>1295.5403623188406</v>
      </c>
      <c r="J73" s="119">
        <v>53.85</v>
      </c>
      <c r="K73" s="120">
        <v>3</v>
      </c>
      <c r="L73" s="121">
        <v>1181.3958370044052</v>
      </c>
      <c r="M73" s="119">
        <v>43.99</v>
      </c>
      <c r="N73" s="122">
        <v>1</v>
      </c>
      <c r="O73" s="121">
        <v>1324.3301481481483</v>
      </c>
      <c r="P73" s="119">
        <v>12.7</v>
      </c>
      <c r="Q73" s="120">
        <v>5</v>
      </c>
      <c r="R73" s="121">
        <v>1897.925371549894</v>
      </c>
      <c r="S73" s="119">
        <v>21.64</v>
      </c>
      <c r="T73" s="122">
        <v>3</v>
      </c>
      <c r="U73" s="121">
        <v>1124.4312578616352</v>
      </c>
      <c r="V73" s="119">
        <v>-104.43</v>
      </c>
      <c r="W73" s="120">
        <v>5</v>
      </c>
      <c r="X73" s="121">
        <v>2083.7362470862472</v>
      </c>
      <c r="Y73" s="121">
        <v>0</v>
      </c>
      <c r="Z73" s="122">
        <v>0</v>
      </c>
      <c r="AA73" s="121">
        <v>0</v>
      </c>
      <c r="AB73" s="121">
        <v>100</v>
      </c>
      <c r="AC73" s="120">
        <v>0</v>
      </c>
      <c r="AD73" s="121">
        <v>0</v>
      </c>
      <c r="AE73" s="124">
        <v>61.86</v>
      </c>
      <c r="AF73" s="125">
        <v>0</v>
      </c>
      <c r="AG73" s="121">
        <v>0</v>
      </c>
      <c r="AH73" s="124">
        <v>0</v>
      </c>
      <c r="AI73" s="126">
        <v>5</v>
      </c>
      <c r="AJ73" s="121">
        <v>8292.4196660482376</v>
      </c>
      <c r="AK73" s="137">
        <v>-95.785440613026822</v>
      </c>
      <c r="AL73" s="138">
        <v>4</v>
      </c>
      <c r="AM73" s="139">
        <v>6306.3339682539681</v>
      </c>
      <c r="AN73" s="119">
        <v>59.8</v>
      </c>
      <c r="AO73" s="120">
        <v>0</v>
      </c>
      <c r="AP73" s="140">
        <v>0</v>
      </c>
      <c r="AQ73" s="119">
        <v>15.82</v>
      </c>
      <c r="AR73" s="122">
        <v>3</v>
      </c>
      <c r="AS73" s="121">
        <v>8870.99</v>
      </c>
      <c r="AT73" s="119">
        <v>96.43</v>
      </c>
      <c r="AU73" s="120">
        <v>5</v>
      </c>
      <c r="AV73" s="121">
        <v>7575.6172881355933</v>
      </c>
      <c r="AW73" s="131">
        <v>394.91455938697317</v>
      </c>
      <c r="AX73" s="132">
        <v>37</v>
      </c>
      <c r="AY73" s="133">
        <v>42581.9</v>
      </c>
      <c r="AZ73" s="131">
        <v>325.1197482459761</v>
      </c>
      <c r="BA73" s="132">
        <v>8022</v>
      </c>
      <c r="BB73" s="131">
        <v>1421.4907630983337</v>
      </c>
      <c r="BC73" s="131">
        <v>296814</v>
      </c>
      <c r="BD73" s="131">
        <v>184385.77977247056</v>
      </c>
      <c r="BE73" s="134">
        <v>226967.67977247055</v>
      </c>
      <c r="BF73" s="131">
        <v>481320</v>
      </c>
      <c r="BG73" s="132">
        <v>254352.32022752945</v>
      </c>
      <c r="BH73" s="132">
        <v>8022</v>
      </c>
      <c r="BI73" s="103">
        <v>6.0652721651875741</v>
      </c>
      <c r="BJ73" s="104">
        <v>226973.75</v>
      </c>
      <c r="BK73" s="105">
        <v>79158.850000000006</v>
      </c>
      <c r="BL73" s="106">
        <v>130224.04</v>
      </c>
      <c r="BM73" s="105">
        <v>17590.86</v>
      </c>
      <c r="BN73" s="134">
        <v>226973.75</v>
      </c>
      <c r="BO73" s="135"/>
      <c r="BP73" s="135"/>
      <c r="BQ73" s="135"/>
      <c r="BR73" s="135"/>
      <c r="BS73" s="135"/>
      <c r="BT73" s="135"/>
    </row>
    <row r="74" spans="1:72" s="136" customFormat="1" ht="10.5" hidden="1" customHeight="1" x14ac:dyDescent="0.15">
      <c r="A74" s="118" t="s">
        <v>143</v>
      </c>
      <c r="B74" s="118">
        <v>31158</v>
      </c>
      <c r="C74" s="118" t="s">
        <v>168</v>
      </c>
      <c r="D74" s="119">
        <v>66.86</v>
      </c>
      <c r="E74" s="120">
        <v>2</v>
      </c>
      <c r="F74" s="121">
        <v>2629.1848529411764</v>
      </c>
      <c r="G74" s="119">
        <v>65.760000000000005</v>
      </c>
      <c r="H74" s="122">
        <v>2</v>
      </c>
      <c r="I74" s="121">
        <v>2591.0807246376812</v>
      </c>
      <c r="J74" s="119">
        <v>44.9</v>
      </c>
      <c r="K74" s="120">
        <v>1</v>
      </c>
      <c r="L74" s="121">
        <v>393.79861233480176</v>
      </c>
      <c r="M74" s="119">
        <v>49.08</v>
      </c>
      <c r="N74" s="122">
        <v>2</v>
      </c>
      <c r="O74" s="121">
        <v>2648.6602962962966</v>
      </c>
      <c r="P74" s="119">
        <v>18.93</v>
      </c>
      <c r="Q74" s="120">
        <v>5</v>
      </c>
      <c r="R74" s="121">
        <v>1897.925371549894</v>
      </c>
      <c r="S74" s="119">
        <v>55.44</v>
      </c>
      <c r="T74" s="122">
        <v>0</v>
      </c>
      <c r="U74" s="121">
        <v>0</v>
      </c>
      <c r="V74" s="119">
        <v>-143.91</v>
      </c>
      <c r="W74" s="120">
        <v>5</v>
      </c>
      <c r="X74" s="121">
        <v>2083.7362470862472</v>
      </c>
      <c r="Y74" s="121">
        <v>8.1300000000000008</v>
      </c>
      <c r="Z74" s="122">
        <v>5</v>
      </c>
      <c r="AA74" s="121">
        <v>9273.0585062240662</v>
      </c>
      <c r="AB74" s="121">
        <v>60</v>
      </c>
      <c r="AC74" s="120">
        <v>0</v>
      </c>
      <c r="AD74" s="121">
        <v>0</v>
      </c>
      <c r="AE74" s="124">
        <v>55.7</v>
      </c>
      <c r="AF74" s="125">
        <v>0</v>
      </c>
      <c r="AG74" s="121">
        <v>0</v>
      </c>
      <c r="AH74" s="124">
        <v>0</v>
      </c>
      <c r="AI74" s="126">
        <v>5</v>
      </c>
      <c r="AJ74" s="121">
        <v>8292.4196660482376</v>
      </c>
      <c r="AK74" s="137">
        <v>-59.92808629644427</v>
      </c>
      <c r="AL74" s="138">
        <v>4</v>
      </c>
      <c r="AM74" s="139">
        <v>6306.3339682539681</v>
      </c>
      <c r="AN74" s="119">
        <v>56.64</v>
      </c>
      <c r="AO74" s="120">
        <v>0</v>
      </c>
      <c r="AP74" s="140">
        <v>0</v>
      </c>
      <c r="AQ74" s="119">
        <v>15.06</v>
      </c>
      <c r="AR74" s="122">
        <v>3</v>
      </c>
      <c r="AS74" s="121">
        <v>8870.99</v>
      </c>
      <c r="AT74" s="119">
        <v>80.56</v>
      </c>
      <c r="AU74" s="120">
        <v>3</v>
      </c>
      <c r="AV74" s="121">
        <v>4545.3703728813562</v>
      </c>
      <c r="AW74" s="131">
        <v>373.2219137035558</v>
      </c>
      <c r="AX74" s="132">
        <v>37</v>
      </c>
      <c r="AY74" s="133">
        <v>49532.56</v>
      </c>
      <c r="AZ74" s="131">
        <v>378.18917044985557</v>
      </c>
      <c r="BA74" s="132">
        <v>10510</v>
      </c>
      <c r="BB74" s="131">
        <v>1862.3619945354635</v>
      </c>
      <c r="BC74" s="131">
        <v>388870</v>
      </c>
      <c r="BD74" s="131">
        <v>241572.49381808343</v>
      </c>
      <c r="BE74" s="134">
        <v>291105.05381808343</v>
      </c>
      <c r="BF74" s="131">
        <v>630600</v>
      </c>
      <c r="BG74" s="132">
        <v>339494.94618191657</v>
      </c>
      <c r="BH74" s="132">
        <v>10510</v>
      </c>
      <c r="BI74" s="103">
        <v>7.9463987105611311</v>
      </c>
      <c r="BJ74" s="104">
        <v>291113</v>
      </c>
      <c r="BK74" s="105">
        <v>101527.92</v>
      </c>
      <c r="BL74" s="106">
        <v>167023.32999999999</v>
      </c>
      <c r="BM74" s="105">
        <v>22561.759999999998</v>
      </c>
      <c r="BN74" s="134">
        <v>291113.01</v>
      </c>
      <c r="BO74" s="135"/>
      <c r="BP74" s="135"/>
      <c r="BQ74" s="135"/>
      <c r="BR74" s="135"/>
      <c r="BS74" s="135"/>
      <c r="BT74" s="135"/>
    </row>
    <row r="75" spans="1:72" s="136" customFormat="1" ht="10.5" hidden="1" customHeight="1" x14ac:dyDescent="0.15">
      <c r="A75" s="118" t="s">
        <v>143</v>
      </c>
      <c r="B75" s="118">
        <v>31161</v>
      </c>
      <c r="C75" s="118" t="s">
        <v>169</v>
      </c>
      <c r="D75" s="119">
        <v>17.39</v>
      </c>
      <c r="E75" s="120">
        <v>0</v>
      </c>
      <c r="F75" s="121">
        <v>0</v>
      </c>
      <c r="G75" s="119">
        <v>18.809999999999999</v>
      </c>
      <c r="H75" s="122">
        <v>0</v>
      </c>
      <c r="I75" s="121">
        <v>0</v>
      </c>
      <c r="J75" s="119">
        <v>62.75</v>
      </c>
      <c r="K75" s="120">
        <v>5</v>
      </c>
      <c r="L75" s="121">
        <v>1968.9930616740089</v>
      </c>
      <c r="M75" s="119">
        <v>60.81</v>
      </c>
      <c r="N75" s="122">
        <v>3</v>
      </c>
      <c r="O75" s="121">
        <v>3972.9904444444442</v>
      </c>
      <c r="P75" s="119">
        <v>81.180000000000007</v>
      </c>
      <c r="Q75" s="120">
        <v>0</v>
      </c>
      <c r="R75" s="121">
        <v>0</v>
      </c>
      <c r="S75" s="119">
        <v>72.98</v>
      </c>
      <c r="T75" s="122">
        <v>0</v>
      </c>
      <c r="U75" s="121">
        <v>0</v>
      </c>
      <c r="V75" s="119">
        <v>54.83</v>
      </c>
      <c r="W75" s="120">
        <v>0</v>
      </c>
      <c r="X75" s="121">
        <v>0</v>
      </c>
      <c r="Y75" s="121">
        <v>11.24</v>
      </c>
      <c r="Z75" s="122">
        <v>5</v>
      </c>
      <c r="AA75" s="121">
        <v>9273.0585062240662</v>
      </c>
      <c r="AB75" s="121">
        <v>0</v>
      </c>
      <c r="AC75" s="120">
        <v>0</v>
      </c>
      <c r="AD75" s="121">
        <v>0</v>
      </c>
      <c r="AE75" s="124">
        <v>94.01</v>
      </c>
      <c r="AF75" s="125">
        <v>5</v>
      </c>
      <c r="AG75" s="121">
        <v>48937.381751824818</v>
      </c>
      <c r="AH75" s="124">
        <v>0</v>
      </c>
      <c r="AI75" s="126">
        <v>5</v>
      </c>
      <c r="AJ75" s="121">
        <v>8292.4196660482376</v>
      </c>
      <c r="AK75" s="137">
        <v>-28.724626579854462</v>
      </c>
      <c r="AL75" s="138">
        <v>4</v>
      </c>
      <c r="AM75" s="139">
        <v>6306.3339682539681</v>
      </c>
      <c r="AN75" s="119">
        <v>97.03</v>
      </c>
      <c r="AO75" s="120">
        <v>5</v>
      </c>
      <c r="AP75" s="140">
        <v>68358.805294117643</v>
      </c>
      <c r="AQ75" s="119">
        <v>7.42</v>
      </c>
      <c r="AR75" s="122">
        <v>0</v>
      </c>
      <c r="AS75" s="121">
        <v>0</v>
      </c>
      <c r="AT75" s="119">
        <v>37.5</v>
      </c>
      <c r="AU75" s="120">
        <v>0</v>
      </c>
      <c r="AV75" s="121">
        <v>0</v>
      </c>
      <c r="AW75" s="131">
        <v>587.2253734201455</v>
      </c>
      <c r="AX75" s="132">
        <v>32</v>
      </c>
      <c r="AY75" s="133">
        <v>147109.98000000001</v>
      </c>
      <c r="AZ75" s="131">
        <v>971.42372265786219</v>
      </c>
      <c r="BA75" s="132">
        <v>11000</v>
      </c>
      <c r="BB75" s="131">
        <v>1685.7855377799347</v>
      </c>
      <c r="BC75" s="131">
        <v>352000</v>
      </c>
      <c r="BD75" s="131">
        <v>218668.23829034218</v>
      </c>
      <c r="BE75" s="134">
        <v>365778.21829034219</v>
      </c>
      <c r="BF75" s="131">
        <v>660000</v>
      </c>
      <c r="BG75" s="132">
        <v>294221.78170965781</v>
      </c>
      <c r="BH75" s="132">
        <v>11000</v>
      </c>
      <c r="BI75" s="103">
        <v>8.3168778131467604</v>
      </c>
      <c r="BJ75" s="104">
        <v>365786.54</v>
      </c>
      <c r="BK75" s="105">
        <v>127570.89</v>
      </c>
      <c r="BL75" s="106">
        <v>209866.56</v>
      </c>
      <c r="BM75" s="105">
        <v>28349.09</v>
      </c>
      <c r="BN75" s="134">
        <v>365786.54</v>
      </c>
      <c r="BO75" s="135"/>
      <c r="BP75" s="135"/>
      <c r="BQ75" s="135"/>
      <c r="BR75" s="135"/>
      <c r="BS75" s="135"/>
      <c r="BT75" s="135"/>
    </row>
    <row r="76" spans="1:72" s="136" customFormat="1" ht="10.5" hidden="1" customHeight="1" x14ac:dyDescent="0.15">
      <c r="A76" s="118" t="s">
        <v>143</v>
      </c>
      <c r="B76" s="118">
        <v>33160</v>
      </c>
      <c r="C76" s="118" t="s">
        <v>170</v>
      </c>
      <c r="D76" s="119">
        <v>23.09</v>
      </c>
      <c r="E76" s="120">
        <v>0</v>
      </c>
      <c r="F76" s="121">
        <v>0</v>
      </c>
      <c r="G76" s="119">
        <v>20.21</v>
      </c>
      <c r="H76" s="122">
        <v>0</v>
      </c>
      <c r="I76" s="121">
        <v>0</v>
      </c>
      <c r="J76" s="119">
        <v>50</v>
      </c>
      <c r="K76" s="120">
        <v>2</v>
      </c>
      <c r="L76" s="121">
        <v>787.59722466960352</v>
      </c>
      <c r="M76" s="119">
        <v>28.03</v>
      </c>
      <c r="N76" s="122">
        <v>0</v>
      </c>
      <c r="O76" s="121">
        <v>0</v>
      </c>
      <c r="P76" s="119">
        <v>65.849999999999994</v>
      </c>
      <c r="Q76" s="120">
        <v>0</v>
      </c>
      <c r="R76" s="121">
        <v>0</v>
      </c>
      <c r="S76" s="119">
        <v>63.2</v>
      </c>
      <c r="T76" s="122">
        <v>0</v>
      </c>
      <c r="U76" s="121">
        <v>0</v>
      </c>
      <c r="V76" s="119">
        <v>-101.5</v>
      </c>
      <c r="W76" s="120">
        <v>5</v>
      </c>
      <c r="X76" s="121">
        <v>2083.7362470862472</v>
      </c>
      <c r="Y76" s="121">
        <v>15.38</v>
      </c>
      <c r="Z76" s="122">
        <v>5</v>
      </c>
      <c r="AA76" s="121">
        <v>9273.0585062240662</v>
      </c>
      <c r="AB76" s="121">
        <v>0</v>
      </c>
      <c r="AC76" s="120">
        <v>0</v>
      </c>
      <c r="AD76" s="121">
        <v>0</v>
      </c>
      <c r="AE76" s="124">
        <v>61.95</v>
      </c>
      <c r="AF76" s="125">
        <v>0</v>
      </c>
      <c r="AG76" s="121">
        <v>0</v>
      </c>
      <c r="AH76" s="124">
        <v>0</v>
      </c>
      <c r="AI76" s="126">
        <v>5</v>
      </c>
      <c r="AJ76" s="121">
        <v>8292.4196660482376</v>
      </c>
      <c r="AK76" s="137">
        <v>-35.498757543485979</v>
      </c>
      <c r="AL76" s="138">
        <v>4</v>
      </c>
      <c r="AM76" s="139">
        <v>6306.3339682539681</v>
      </c>
      <c r="AN76" s="119">
        <v>6.41</v>
      </c>
      <c r="AO76" s="120">
        <v>0</v>
      </c>
      <c r="AP76" s="140">
        <v>0</v>
      </c>
      <c r="AQ76" s="119">
        <v>0</v>
      </c>
      <c r="AR76" s="122">
        <v>0</v>
      </c>
      <c r="AS76" s="121">
        <v>0</v>
      </c>
      <c r="AT76" s="119">
        <v>0</v>
      </c>
      <c r="AU76" s="120">
        <v>0</v>
      </c>
      <c r="AV76" s="121">
        <v>0</v>
      </c>
      <c r="AW76" s="131">
        <v>197.12124245651401</v>
      </c>
      <c r="AX76" s="132">
        <v>21</v>
      </c>
      <c r="AY76" s="133">
        <v>26743.15</v>
      </c>
      <c r="AZ76" s="131">
        <v>115.89066240198102</v>
      </c>
      <c r="BA76" s="132">
        <v>2814</v>
      </c>
      <c r="BB76" s="131">
        <v>283.0108254817257</v>
      </c>
      <c r="BC76" s="131">
        <v>59094</v>
      </c>
      <c r="BD76" s="131">
        <v>36710.172936163297</v>
      </c>
      <c r="BE76" s="134">
        <v>63453.322936163298</v>
      </c>
      <c r="BF76" s="131">
        <v>168840</v>
      </c>
      <c r="BG76" s="132">
        <v>105386.6770638367</v>
      </c>
      <c r="BH76" s="132">
        <v>2814</v>
      </c>
      <c r="BI76" s="103">
        <v>2.1276085605631803</v>
      </c>
      <c r="BJ76" s="104">
        <v>63455.45</v>
      </c>
      <c r="BK76" s="105">
        <v>22130.58</v>
      </c>
      <c r="BL76" s="106">
        <v>36406.959999999999</v>
      </c>
      <c r="BM76" s="105">
        <v>4917.91</v>
      </c>
      <c r="BN76" s="134">
        <v>63455.45</v>
      </c>
      <c r="BO76" s="135"/>
      <c r="BP76" s="135"/>
      <c r="BQ76" s="135"/>
      <c r="BR76" s="135"/>
      <c r="BS76" s="135"/>
      <c r="BT76" s="135"/>
    </row>
    <row r="77" spans="1:72" s="136" customFormat="1" ht="10.5" hidden="1" customHeight="1" x14ac:dyDescent="0.15">
      <c r="A77" s="118" t="s">
        <v>143</v>
      </c>
      <c r="B77" s="118">
        <v>40855</v>
      </c>
      <c r="C77" s="118" t="s">
        <v>171</v>
      </c>
      <c r="D77" s="119">
        <v>65.2</v>
      </c>
      <c r="E77" s="120">
        <v>2</v>
      </c>
      <c r="F77" s="121">
        <v>2629.1848529411764</v>
      </c>
      <c r="G77" s="119">
        <v>65.400000000000006</v>
      </c>
      <c r="H77" s="122">
        <v>2</v>
      </c>
      <c r="I77" s="121">
        <v>2591.0807246376812</v>
      </c>
      <c r="J77" s="119">
        <v>75</v>
      </c>
      <c r="K77" s="120">
        <v>5</v>
      </c>
      <c r="L77" s="121">
        <v>1968.9930616740089</v>
      </c>
      <c r="M77" s="119">
        <v>34.68</v>
      </c>
      <c r="N77" s="122">
        <v>0</v>
      </c>
      <c r="O77" s="121">
        <v>0</v>
      </c>
      <c r="P77" s="119">
        <v>14.8</v>
      </c>
      <c r="Q77" s="120">
        <v>5</v>
      </c>
      <c r="R77" s="121">
        <v>1897.925371549894</v>
      </c>
      <c r="S77" s="119">
        <v>20.190000000000001</v>
      </c>
      <c r="T77" s="122">
        <v>3</v>
      </c>
      <c r="U77" s="121">
        <v>1124.4312578616352</v>
      </c>
      <c r="V77" s="119">
        <v>-29.12</v>
      </c>
      <c r="W77" s="120">
        <v>5</v>
      </c>
      <c r="X77" s="121">
        <v>2083.7362470862472</v>
      </c>
      <c r="Y77" s="121">
        <v>5.15</v>
      </c>
      <c r="Z77" s="122">
        <v>5</v>
      </c>
      <c r="AA77" s="121">
        <v>9273.0585062240662</v>
      </c>
      <c r="AB77" s="121">
        <v>0</v>
      </c>
      <c r="AC77" s="120">
        <v>0</v>
      </c>
      <c r="AD77" s="121">
        <v>0</v>
      </c>
      <c r="AE77" s="124">
        <v>65.569999999999993</v>
      </c>
      <c r="AF77" s="125">
        <v>1</v>
      </c>
      <c r="AG77" s="121">
        <v>9787.4763503649629</v>
      </c>
      <c r="AH77" s="124">
        <v>22.44</v>
      </c>
      <c r="AI77" s="126">
        <v>5</v>
      </c>
      <c r="AJ77" s="121">
        <v>8292.4196660482376</v>
      </c>
      <c r="AK77" s="137">
        <v>-29.209075927015892</v>
      </c>
      <c r="AL77" s="138">
        <v>4</v>
      </c>
      <c r="AM77" s="139">
        <v>6306.3339682539681</v>
      </c>
      <c r="AN77" s="119">
        <v>49.46</v>
      </c>
      <c r="AO77" s="120">
        <v>0</v>
      </c>
      <c r="AP77" s="140">
        <v>0</v>
      </c>
      <c r="AQ77" s="119">
        <v>14.13</v>
      </c>
      <c r="AR77" s="122">
        <v>3</v>
      </c>
      <c r="AS77" s="121">
        <v>8870.99</v>
      </c>
      <c r="AT77" s="119">
        <v>38.46</v>
      </c>
      <c r="AU77" s="120">
        <v>0</v>
      </c>
      <c r="AV77" s="121">
        <v>0</v>
      </c>
      <c r="AW77" s="131">
        <v>412.15092407298408</v>
      </c>
      <c r="AX77" s="132">
        <v>40</v>
      </c>
      <c r="AY77" s="133">
        <v>54825.63</v>
      </c>
      <c r="AZ77" s="131">
        <v>452.54337598018981</v>
      </c>
      <c r="BA77" s="132">
        <v>10513</v>
      </c>
      <c r="BB77" s="131">
        <v>2013.9390180318694</v>
      </c>
      <c r="BC77" s="131">
        <v>420520</v>
      </c>
      <c r="BD77" s="131">
        <v>261233.99876663266</v>
      </c>
      <c r="BE77" s="134">
        <v>316059.62876663264</v>
      </c>
      <c r="BF77" s="131">
        <v>630780</v>
      </c>
      <c r="BG77" s="132">
        <v>314720.37123336736</v>
      </c>
      <c r="BH77" s="132">
        <v>10513</v>
      </c>
      <c r="BI77" s="103">
        <v>7.9486669499647178</v>
      </c>
      <c r="BJ77" s="104">
        <v>316067.58</v>
      </c>
      <c r="BK77" s="105">
        <v>110231.02</v>
      </c>
      <c r="BL77" s="106">
        <v>181340.78</v>
      </c>
      <c r="BM77" s="105">
        <v>24495.78</v>
      </c>
      <c r="BN77" s="134">
        <v>316067.58</v>
      </c>
      <c r="BO77" s="135"/>
      <c r="BP77" s="135"/>
      <c r="BQ77" s="135"/>
      <c r="BR77" s="135"/>
      <c r="BS77" s="135"/>
      <c r="BT77" s="135"/>
    </row>
    <row r="78" spans="1:72" s="136" customFormat="1" ht="10.5" hidden="1" customHeight="1" x14ac:dyDescent="0.15">
      <c r="A78" s="118" t="s">
        <v>143</v>
      </c>
      <c r="B78" s="118">
        <v>40964</v>
      </c>
      <c r="C78" s="118" t="s">
        <v>172</v>
      </c>
      <c r="D78" s="119">
        <v>54.3</v>
      </c>
      <c r="E78" s="120">
        <v>0</v>
      </c>
      <c r="F78" s="121">
        <v>0</v>
      </c>
      <c r="G78" s="119">
        <v>53.67</v>
      </c>
      <c r="H78" s="122">
        <v>0</v>
      </c>
      <c r="I78" s="121">
        <v>0</v>
      </c>
      <c r="J78" s="119">
        <v>70</v>
      </c>
      <c r="K78" s="120">
        <v>5</v>
      </c>
      <c r="L78" s="121">
        <v>1968.9930616740089</v>
      </c>
      <c r="M78" s="119">
        <v>44.98</v>
      </c>
      <c r="N78" s="122">
        <v>1</v>
      </c>
      <c r="O78" s="121">
        <v>1324.3301481481483</v>
      </c>
      <c r="P78" s="119">
        <v>24.72</v>
      </c>
      <c r="Q78" s="120">
        <v>3</v>
      </c>
      <c r="R78" s="121">
        <v>1138.7552229299363</v>
      </c>
      <c r="S78" s="119">
        <v>28.92</v>
      </c>
      <c r="T78" s="122">
        <v>1</v>
      </c>
      <c r="U78" s="121">
        <v>374.81041928721174</v>
      </c>
      <c r="V78" s="119">
        <v>21.91</v>
      </c>
      <c r="W78" s="120">
        <v>0</v>
      </c>
      <c r="X78" s="121">
        <v>0</v>
      </c>
      <c r="Y78" s="121">
        <v>0</v>
      </c>
      <c r="Z78" s="122">
        <v>0</v>
      </c>
      <c r="AA78" s="121">
        <v>0</v>
      </c>
      <c r="AB78" s="121">
        <v>0</v>
      </c>
      <c r="AC78" s="120">
        <v>0</v>
      </c>
      <c r="AD78" s="121">
        <v>0</v>
      </c>
      <c r="AE78" s="124">
        <v>51.43</v>
      </c>
      <c r="AF78" s="125">
        <v>0</v>
      </c>
      <c r="AG78" s="121">
        <v>0</v>
      </c>
      <c r="AH78" s="124">
        <v>0</v>
      </c>
      <c r="AI78" s="126">
        <v>5</v>
      </c>
      <c r="AJ78" s="121">
        <v>8292.4196660482376</v>
      </c>
      <c r="AK78" s="137">
        <v>-33.955857385398978</v>
      </c>
      <c r="AL78" s="138">
        <v>4</v>
      </c>
      <c r="AM78" s="139">
        <v>6306.3339682539681</v>
      </c>
      <c r="AN78" s="119">
        <v>50</v>
      </c>
      <c r="AO78" s="120">
        <v>0</v>
      </c>
      <c r="AP78" s="140">
        <v>0</v>
      </c>
      <c r="AQ78" s="119">
        <v>3.33</v>
      </c>
      <c r="AR78" s="122">
        <v>0</v>
      </c>
      <c r="AS78" s="121">
        <v>0</v>
      </c>
      <c r="AT78" s="119">
        <v>100</v>
      </c>
      <c r="AU78" s="120">
        <v>5</v>
      </c>
      <c r="AV78" s="121">
        <v>7575.6172881355933</v>
      </c>
      <c r="AW78" s="131">
        <v>469.30414261460101</v>
      </c>
      <c r="AX78" s="132">
        <v>24</v>
      </c>
      <c r="AY78" s="133">
        <v>26981.26</v>
      </c>
      <c r="AZ78" s="131">
        <v>133.62572018159307</v>
      </c>
      <c r="BA78" s="132">
        <v>5882</v>
      </c>
      <c r="BB78" s="131">
        <v>676.07662726510728</v>
      </c>
      <c r="BC78" s="131">
        <v>141168</v>
      </c>
      <c r="BD78" s="131">
        <v>87695.903019804056</v>
      </c>
      <c r="BE78" s="134">
        <v>114677.16301980405</v>
      </c>
      <c r="BF78" s="131">
        <v>352920</v>
      </c>
      <c r="BG78" s="132">
        <v>238242.83698019595</v>
      </c>
      <c r="BH78" s="132">
        <v>5882</v>
      </c>
      <c r="BI78" s="103">
        <v>4.4472613906299312</v>
      </c>
      <c r="BJ78" s="104">
        <v>114681.61</v>
      </c>
      <c r="BK78" s="105">
        <v>39996.1</v>
      </c>
      <c r="BL78" s="106">
        <v>65797.490000000005</v>
      </c>
      <c r="BM78" s="105">
        <v>8888.02</v>
      </c>
      <c r="BN78" s="134">
        <v>114681.61</v>
      </c>
      <c r="BR78" s="135"/>
      <c r="BS78" s="135"/>
      <c r="BT78" s="135"/>
    </row>
    <row r="79" spans="1:72" s="136" customFormat="1" ht="10.5" hidden="1" customHeight="1" x14ac:dyDescent="0.15">
      <c r="A79" s="118" t="s">
        <v>143</v>
      </c>
      <c r="B79" s="118">
        <v>40965</v>
      </c>
      <c r="C79" s="118" t="s">
        <v>173</v>
      </c>
      <c r="D79" s="119">
        <v>39.299999999999997</v>
      </c>
      <c r="E79" s="120">
        <v>0</v>
      </c>
      <c r="F79" s="121">
        <v>0</v>
      </c>
      <c r="G79" s="119">
        <v>36.869999999999997</v>
      </c>
      <c r="H79" s="122">
        <v>0</v>
      </c>
      <c r="I79" s="121">
        <v>0</v>
      </c>
      <c r="J79" s="119">
        <v>80.650000000000006</v>
      </c>
      <c r="K79" s="120">
        <v>5</v>
      </c>
      <c r="L79" s="121">
        <v>1968.9930616740089</v>
      </c>
      <c r="M79" s="119">
        <v>59.43</v>
      </c>
      <c r="N79" s="122">
        <v>3</v>
      </c>
      <c r="O79" s="121">
        <v>3972.9904444444442</v>
      </c>
      <c r="P79" s="119">
        <v>12.82</v>
      </c>
      <c r="Q79" s="120">
        <v>5</v>
      </c>
      <c r="R79" s="121">
        <v>1897.925371549894</v>
      </c>
      <c r="S79" s="119">
        <v>5.55</v>
      </c>
      <c r="T79" s="122">
        <v>5</v>
      </c>
      <c r="U79" s="121">
        <v>1874.0520964360589</v>
      </c>
      <c r="V79" s="119">
        <v>-13.25</v>
      </c>
      <c r="W79" s="120">
        <v>5</v>
      </c>
      <c r="X79" s="121">
        <v>2083.7362470862472</v>
      </c>
      <c r="Y79" s="121">
        <v>0</v>
      </c>
      <c r="Z79" s="122">
        <v>0</v>
      </c>
      <c r="AA79" s="121">
        <v>0</v>
      </c>
      <c r="AB79" s="121">
        <v>0</v>
      </c>
      <c r="AC79" s="120">
        <v>0</v>
      </c>
      <c r="AD79" s="121">
        <v>0</v>
      </c>
      <c r="AE79" s="124">
        <v>66.67</v>
      </c>
      <c r="AF79" s="125">
        <v>1</v>
      </c>
      <c r="AG79" s="121">
        <v>9787.4763503649629</v>
      </c>
      <c r="AH79" s="124">
        <v>0</v>
      </c>
      <c r="AI79" s="126">
        <v>5</v>
      </c>
      <c r="AJ79" s="121">
        <v>8292.4196660482376</v>
      </c>
      <c r="AK79" s="137">
        <v>-28.490028490028489</v>
      </c>
      <c r="AL79" s="138">
        <v>4</v>
      </c>
      <c r="AM79" s="139">
        <v>6306.3339682539681</v>
      </c>
      <c r="AN79" s="119">
        <v>72.34</v>
      </c>
      <c r="AO79" s="120">
        <v>2</v>
      </c>
      <c r="AP79" s="140">
        <v>27343.522117647059</v>
      </c>
      <c r="AQ79" s="119">
        <v>22.06</v>
      </c>
      <c r="AR79" s="122">
        <v>5</v>
      </c>
      <c r="AS79" s="121">
        <v>14784.983333333332</v>
      </c>
      <c r="AT79" s="119">
        <v>86.21</v>
      </c>
      <c r="AU79" s="120">
        <v>4</v>
      </c>
      <c r="AV79" s="121">
        <v>6060.4938305084743</v>
      </c>
      <c r="AW79" s="131">
        <v>440.15997150997157</v>
      </c>
      <c r="AX79" s="132">
        <v>44</v>
      </c>
      <c r="AY79" s="133">
        <v>84372.93</v>
      </c>
      <c r="AZ79" s="131">
        <v>766.07695418902188</v>
      </c>
      <c r="BA79" s="132">
        <v>3905</v>
      </c>
      <c r="BB79" s="131">
        <v>822.87406562883052</v>
      </c>
      <c r="BC79" s="131">
        <v>171820</v>
      </c>
      <c r="BD79" s="131">
        <v>106737.43381547328</v>
      </c>
      <c r="BE79" s="134">
        <v>191110.36381547328</v>
      </c>
      <c r="BF79" s="131">
        <v>234300</v>
      </c>
      <c r="BG79" s="132">
        <v>43189.636184526724</v>
      </c>
      <c r="BH79" s="132">
        <v>3905</v>
      </c>
      <c r="BI79" s="103">
        <v>2.9524916236670995</v>
      </c>
      <c r="BJ79" s="104">
        <v>191113.32</v>
      </c>
      <c r="BK79" s="105">
        <v>66652.25</v>
      </c>
      <c r="BL79" s="106">
        <v>109649.46</v>
      </c>
      <c r="BM79" s="105">
        <v>14811.61</v>
      </c>
      <c r="BN79" s="134">
        <v>191113.32</v>
      </c>
      <c r="BO79" s="135"/>
      <c r="BP79" s="135"/>
      <c r="BQ79" s="135"/>
      <c r="BR79" s="135"/>
      <c r="BS79" s="135"/>
      <c r="BT79" s="135"/>
    </row>
    <row r="80" spans="1:72" s="136" customFormat="1" ht="10.5" hidden="1" customHeight="1" x14ac:dyDescent="0.15">
      <c r="A80" s="118" t="s">
        <v>143</v>
      </c>
      <c r="B80" s="118">
        <v>41317</v>
      </c>
      <c r="C80" s="118" t="s">
        <v>174</v>
      </c>
      <c r="D80" s="119">
        <v>17.66</v>
      </c>
      <c r="E80" s="120">
        <v>0</v>
      </c>
      <c r="F80" s="121">
        <v>0</v>
      </c>
      <c r="G80" s="119">
        <v>17.809999999999999</v>
      </c>
      <c r="H80" s="122">
        <v>0</v>
      </c>
      <c r="I80" s="121">
        <v>0</v>
      </c>
      <c r="J80" s="119">
        <v>55.32</v>
      </c>
      <c r="K80" s="120">
        <v>3</v>
      </c>
      <c r="L80" s="121">
        <v>1181.3958370044052</v>
      </c>
      <c r="M80" s="119">
        <v>49.47</v>
      </c>
      <c r="N80" s="122">
        <v>2</v>
      </c>
      <c r="O80" s="121">
        <v>2648.6602962962966</v>
      </c>
      <c r="P80" s="119">
        <v>62.18</v>
      </c>
      <c r="Q80" s="120">
        <v>0</v>
      </c>
      <c r="R80" s="121">
        <v>0</v>
      </c>
      <c r="S80" s="119">
        <v>38.200000000000003</v>
      </c>
      <c r="T80" s="122">
        <v>0</v>
      </c>
      <c r="U80" s="121">
        <v>0</v>
      </c>
      <c r="V80" s="119">
        <v>-132.76</v>
      </c>
      <c r="W80" s="120">
        <v>5</v>
      </c>
      <c r="X80" s="121">
        <v>2083.7362470862472</v>
      </c>
      <c r="Y80" s="121">
        <v>10.53</v>
      </c>
      <c r="Z80" s="122">
        <v>5</v>
      </c>
      <c r="AA80" s="121">
        <v>9273.0585062240662</v>
      </c>
      <c r="AB80" s="121">
        <v>0</v>
      </c>
      <c r="AC80" s="120">
        <v>0</v>
      </c>
      <c r="AD80" s="121">
        <v>0</v>
      </c>
      <c r="AE80" s="124">
        <v>94.25</v>
      </c>
      <c r="AF80" s="125">
        <v>5</v>
      </c>
      <c r="AG80" s="121">
        <v>48937.381751824818</v>
      </c>
      <c r="AH80" s="124">
        <v>17.940000000000001</v>
      </c>
      <c r="AI80" s="126">
        <v>5</v>
      </c>
      <c r="AJ80" s="121">
        <v>8292.4196660482376</v>
      </c>
      <c r="AK80" s="137">
        <v>-11.967716229348882</v>
      </c>
      <c r="AL80" s="138">
        <v>5</v>
      </c>
      <c r="AM80" s="139">
        <v>7882.9174603174606</v>
      </c>
      <c r="AN80" s="119">
        <v>84.35</v>
      </c>
      <c r="AO80" s="120">
        <v>5</v>
      </c>
      <c r="AP80" s="140">
        <v>68358.805294117643</v>
      </c>
      <c r="AQ80" s="119">
        <v>2.15</v>
      </c>
      <c r="AR80" s="122">
        <v>0</v>
      </c>
      <c r="AS80" s="121">
        <v>0</v>
      </c>
      <c r="AT80" s="119">
        <v>85.71</v>
      </c>
      <c r="AU80" s="120">
        <v>4</v>
      </c>
      <c r="AV80" s="121">
        <v>6060.4938305084743</v>
      </c>
      <c r="AW80" s="131">
        <v>390.84228377065102</v>
      </c>
      <c r="AX80" s="132">
        <v>39</v>
      </c>
      <c r="AY80" s="133">
        <v>154718.87</v>
      </c>
      <c r="AZ80" s="131">
        <v>1245.1580540652083</v>
      </c>
      <c r="BA80" s="132">
        <v>8546</v>
      </c>
      <c r="BB80" s="131">
        <v>1596.1994461046177</v>
      </c>
      <c r="BC80" s="131">
        <v>333294</v>
      </c>
      <c r="BD80" s="131">
        <v>207047.76083165148</v>
      </c>
      <c r="BE80" s="134">
        <v>361766.63083165151</v>
      </c>
      <c r="BF80" s="131">
        <v>512760</v>
      </c>
      <c r="BG80" s="132">
        <v>150993.36916834849</v>
      </c>
      <c r="BH80" s="132">
        <v>8546</v>
      </c>
      <c r="BI80" s="103">
        <v>6.4614579810138375</v>
      </c>
      <c r="BJ80" s="104">
        <v>361773.09</v>
      </c>
      <c r="BK80" s="105">
        <v>126171.17</v>
      </c>
      <c r="BL80" s="106">
        <v>207563.88</v>
      </c>
      <c r="BM80" s="105">
        <v>28038.04</v>
      </c>
      <c r="BN80" s="134">
        <v>361773.09</v>
      </c>
      <c r="BO80" s="135"/>
      <c r="BP80" s="135"/>
      <c r="BQ80" s="135"/>
      <c r="BR80" s="135"/>
      <c r="BS80" s="135"/>
      <c r="BT80" s="135"/>
    </row>
    <row r="81" spans="1:72" s="136" customFormat="1" ht="10.5" hidden="1" customHeight="1" x14ac:dyDescent="0.15">
      <c r="A81" s="118" t="s">
        <v>143</v>
      </c>
      <c r="B81" s="118">
        <v>41319</v>
      </c>
      <c r="C81" s="118" t="s">
        <v>175</v>
      </c>
      <c r="D81" s="119">
        <v>39.4</v>
      </c>
      <c r="E81" s="120">
        <v>0</v>
      </c>
      <c r="F81" s="121">
        <v>0</v>
      </c>
      <c r="G81" s="119">
        <v>39.67</v>
      </c>
      <c r="H81" s="122">
        <v>0</v>
      </c>
      <c r="I81" s="121">
        <v>0</v>
      </c>
      <c r="J81" s="119">
        <v>78.569999999999993</v>
      </c>
      <c r="K81" s="120">
        <v>5</v>
      </c>
      <c r="L81" s="121">
        <v>1968.9930616740089</v>
      </c>
      <c r="M81" s="119">
        <v>43.28</v>
      </c>
      <c r="N81" s="122">
        <v>1</v>
      </c>
      <c r="O81" s="121">
        <v>1324.3301481481483</v>
      </c>
      <c r="P81" s="119">
        <v>88.46</v>
      </c>
      <c r="Q81" s="120">
        <v>0</v>
      </c>
      <c r="R81" s="121">
        <v>0</v>
      </c>
      <c r="S81" s="119">
        <v>19.54</v>
      </c>
      <c r="T81" s="122">
        <v>5</v>
      </c>
      <c r="U81" s="121">
        <v>1874.0520964360589</v>
      </c>
      <c r="V81" s="119">
        <v>-159.22</v>
      </c>
      <c r="W81" s="120">
        <v>5</v>
      </c>
      <c r="X81" s="121">
        <v>2083.7362470862472</v>
      </c>
      <c r="Y81" s="121">
        <v>0</v>
      </c>
      <c r="Z81" s="122">
        <v>0</v>
      </c>
      <c r="AA81" s="121">
        <v>0</v>
      </c>
      <c r="AB81" s="121">
        <v>0</v>
      </c>
      <c r="AC81" s="120">
        <v>0</v>
      </c>
      <c r="AD81" s="121">
        <v>0</v>
      </c>
      <c r="AE81" s="124">
        <v>61.54</v>
      </c>
      <c r="AF81" s="125">
        <v>0</v>
      </c>
      <c r="AG81" s="121">
        <v>0</v>
      </c>
      <c r="AH81" s="124">
        <v>0</v>
      </c>
      <c r="AI81" s="126">
        <v>5</v>
      </c>
      <c r="AJ81" s="121">
        <v>8292.4196660482376</v>
      </c>
      <c r="AK81" s="137">
        <v>-53.908355795148246</v>
      </c>
      <c r="AL81" s="138">
        <v>4</v>
      </c>
      <c r="AM81" s="139">
        <v>6306.3339682539681</v>
      </c>
      <c r="AN81" s="119">
        <v>66.94</v>
      </c>
      <c r="AO81" s="120">
        <v>0</v>
      </c>
      <c r="AP81" s="140">
        <v>0</v>
      </c>
      <c r="AQ81" s="119">
        <v>25.93</v>
      </c>
      <c r="AR81" s="122">
        <v>5</v>
      </c>
      <c r="AS81" s="121">
        <v>14784.983333333332</v>
      </c>
      <c r="AT81" s="119">
        <v>42.86</v>
      </c>
      <c r="AU81" s="120">
        <v>0</v>
      </c>
      <c r="AV81" s="121">
        <v>0</v>
      </c>
      <c r="AW81" s="131">
        <v>293.06164420485175</v>
      </c>
      <c r="AX81" s="132">
        <v>30</v>
      </c>
      <c r="AY81" s="133">
        <v>36634.85</v>
      </c>
      <c r="AZ81" s="131">
        <v>226.79436648782502</v>
      </c>
      <c r="BA81" s="132">
        <v>2052</v>
      </c>
      <c r="BB81" s="131">
        <v>294.82090257310443</v>
      </c>
      <c r="BC81" s="131">
        <v>61560</v>
      </c>
      <c r="BD81" s="131">
        <v>38242.093037367806</v>
      </c>
      <c r="BE81" s="134">
        <v>74876.943037367804</v>
      </c>
      <c r="BF81" s="131">
        <v>123120</v>
      </c>
      <c r="BG81" s="132">
        <v>48243.056962632196</v>
      </c>
      <c r="BH81" s="132">
        <v>2052</v>
      </c>
      <c r="BI81" s="103">
        <v>1.5514757520524685</v>
      </c>
      <c r="BJ81" s="104">
        <v>74878.490000000005</v>
      </c>
      <c r="BK81" s="105">
        <v>26114.45</v>
      </c>
      <c r="BL81" s="106">
        <v>42960.82</v>
      </c>
      <c r="BM81" s="105">
        <v>5803.21</v>
      </c>
      <c r="BN81" s="134">
        <v>74878.48</v>
      </c>
      <c r="BO81" s="135"/>
      <c r="BP81" s="135"/>
      <c r="BQ81" s="135"/>
      <c r="BR81" s="135"/>
      <c r="BS81" s="135"/>
      <c r="BT81" s="135"/>
    </row>
    <row r="82" spans="1:72" s="136" customFormat="1" ht="10.5" hidden="1" customHeight="1" x14ac:dyDescent="0.15">
      <c r="A82" s="118" t="s">
        <v>143</v>
      </c>
      <c r="B82" s="118">
        <v>41320</v>
      </c>
      <c r="C82" s="118" t="s">
        <v>176</v>
      </c>
      <c r="D82" s="119">
        <v>31.81</v>
      </c>
      <c r="E82" s="120">
        <v>0</v>
      </c>
      <c r="F82" s="121">
        <v>0</v>
      </c>
      <c r="G82" s="119">
        <v>31.37</v>
      </c>
      <c r="H82" s="122">
        <v>0</v>
      </c>
      <c r="I82" s="121">
        <v>0</v>
      </c>
      <c r="J82" s="119">
        <v>54.41</v>
      </c>
      <c r="K82" s="120">
        <v>3</v>
      </c>
      <c r="L82" s="121">
        <v>1181.3958370044052</v>
      </c>
      <c r="M82" s="119">
        <v>38.17</v>
      </c>
      <c r="N82" s="122">
        <v>1</v>
      </c>
      <c r="O82" s="121">
        <v>1324.3301481481483</v>
      </c>
      <c r="P82" s="119">
        <v>59.78</v>
      </c>
      <c r="Q82" s="120">
        <v>0</v>
      </c>
      <c r="R82" s="121">
        <v>0</v>
      </c>
      <c r="S82" s="119">
        <v>71</v>
      </c>
      <c r="T82" s="122">
        <v>0</v>
      </c>
      <c r="U82" s="121">
        <v>0</v>
      </c>
      <c r="V82" s="119">
        <v>-54.07</v>
      </c>
      <c r="W82" s="120">
        <v>5</v>
      </c>
      <c r="X82" s="121">
        <v>2083.7362470862472</v>
      </c>
      <c r="Y82" s="121">
        <v>17.05</v>
      </c>
      <c r="Z82" s="122">
        <v>5</v>
      </c>
      <c r="AA82" s="121">
        <v>9273.0585062240662</v>
      </c>
      <c r="AB82" s="121">
        <v>25</v>
      </c>
      <c r="AC82" s="120">
        <v>0</v>
      </c>
      <c r="AD82" s="121">
        <v>0</v>
      </c>
      <c r="AE82" s="124">
        <v>42.21</v>
      </c>
      <c r="AF82" s="125">
        <v>0</v>
      </c>
      <c r="AG82" s="121">
        <v>0</v>
      </c>
      <c r="AH82" s="124">
        <v>0</v>
      </c>
      <c r="AI82" s="126">
        <v>5</v>
      </c>
      <c r="AJ82" s="121">
        <v>8292.4196660482376</v>
      </c>
      <c r="AK82" s="137">
        <v>-49.689440993788821</v>
      </c>
      <c r="AL82" s="138">
        <v>4</v>
      </c>
      <c r="AM82" s="139">
        <v>6306.3339682539681</v>
      </c>
      <c r="AN82" s="119">
        <v>67.37</v>
      </c>
      <c r="AO82" s="120">
        <v>0</v>
      </c>
      <c r="AP82" s="140">
        <v>0</v>
      </c>
      <c r="AQ82" s="119">
        <v>30.47</v>
      </c>
      <c r="AR82" s="122">
        <v>5</v>
      </c>
      <c r="AS82" s="121">
        <v>14784.983333333332</v>
      </c>
      <c r="AT82" s="119">
        <v>92.31</v>
      </c>
      <c r="AU82" s="120">
        <v>5</v>
      </c>
      <c r="AV82" s="121">
        <v>7575.6172881355933</v>
      </c>
      <c r="AW82" s="131">
        <v>457.19055900621112</v>
      </c>
      <c r="AX82" s="132">
        <v>33</v>
      </c>
      <c r="AY82" s="133">
        <v>50821.87</v>
      </c>
      <c r="AZ82" s="131">
        <v>346.08372059430462</v>
      </c>
      <c r="BA82" s="132">
        <v>8449</v>
      </c>
      <c r="BB82" s="131">
        <v>1335.3001883158749</v>
      </c>
      <c r="BC82" s="131">
        <v>278817</v>
      </c>
      <c r="BD82" s="131">
        <v>173205.74487329077</v>
      </c>
      <c r="BE82" s="134">
        <v>224027.61487329076</v>
      </c>
      <c r="BF82" s="131">
        <v>506940</v>
      </c>
      <c r="BG82" s="132">
        <v>282912.38512670924</v>
      </c>
      <c r="BH82" s="132">
        <v>8449</v>
      </c>
      <c r="BI82" s="103">
        <v>6.3881182402979073</v>
      </c>
      <c r="BJ82" s="104">
        <v>224034</v>
      </c>
      <c r="BK82" s="105">
        <v>78133.600000000006</v>
      </c>
      <c r="BL82" s="106">
        <v>128537.38</v>
      </c>
      <c r="BM82" s="105">
        <v>17363.02</v>
      </c>
      <c r="BN82" s="134">
        <v>224034</v>
      </c>
      <c r="BO82" s="135"/>
      <c r="BP82" s="135"/>
      <c r="BQ82" s="135"/>
      <c r="BR82" s="135"/>
      <c r="BS82" s="135"/>
      <c r="BT82" s="135"/>
    </row>
    <row r="83" spans="1:72" s="136" customFormat="1" ht="10.5" hidden="1" customHeight="1" x14ac:dyDescent="0.15">
      <c r="A83" s="118" t="s">
        <v>143</v>
      </c>
      <c r="B83" s="118">
        <v>41321</v>
      </c>
      <c r="C83" s="118" t="s">
        <v>177</v>
      </c>
      <c r="D83" s="119">
        <v>20.32</v>
      </c>
      <c r="E83" s="120">
        <v>0</v>
      </c>
      <c r="F83" s="121">
        <v>0</v>
      </c>
      <c r="G83" s="119">
        <v>21.63</v>
      </c>
      <c r="H83" s="122">
        <v>0</v>
      </c>
      <c r="I83" s="121">
        <v>0</v>
      </c>
      <c r="J83" s="119">
        <v>77.78</v>
      </c>
      <c r="K83" s="120">
        <v>5</v>
      </c>
      <c r="L83" s="121">
        <v>1968.9930616740089</v>
      </c>
      <c r="M83" s="119">
        <v>29.79</v>
      </c>
      <c r="N83" s="122">
        <v>0</v>
      </c>
      <c r="O83" s="121">
        <v>0</v>
      </c>
      <c r="P83" s="119">
        <v>33.01</v>
      </c>
      <c r="Q83" s="120">
        <v>0</v>
      </c>
      <c r="R83" s="121">
        <v>0</v>
      </c>
      <c r="S83" s="119">
        <v>10.48</v>
      </c>
      <c r="T83" s="122">
        <v>5</v>
      </c>
      <c r="U83" s="121">
        <v>1874.0520964360589</v>
      </c>
      <c r="V83" s="119">
        <v>64.959999999999994</v>
      </c>
      <c r="W83" s="120">
        <v>0</v>
      </c>
      <c r="X83" s="121">
        <v>0</v>
      </c>
      <c r="Y83" s="121">
        <v>10.93</v>
      </c>
      <c r="Z83" s="122">
        <v>5</v>
      </c>
      <c r="AA83" s="121">
        <v>9273.0585062240662</v>
      </c>
      <c r="AB83" s="121">
        <v>50</v>
      </c>
      <c r="AC83" s="120">
        <v>0</v>
      </c>
      <c r="AD83" s="121">
        <v>0</v>
      </c>
      <c r="AE83" s="124">
        <v>45.07</v>
      </c>
      <c r="AF83" s="125">
        <v>0</v>
      </c>
      <c r="AG83" s="121">
        <v>0</v>
      </c>
      <c r="AH83" s="124">
        <v>50.56</v>
      </c>
      <c r="AI83" s="126">
        <v>5</v>
      </c>
      <c r="AJ83" s="121">
        <v>8292.4196660482376</v>
      </c>
      <c r="AK83" s="137">
        <v>-20.511652301870924</v>
      </c>
      <c r="AL83" s="138">
        <v>4</v>
      </c>
      <c r="AM83" s="139">
        <v>6306.3339682539681</v>
      </c>
      <c r="AN83" s="119">
        <v>48.2</v>
      </c>
      <c r="AO83" s="120">
        <v>0</v>
      </c>
      <c r="AP83" s="140">
        <v>0</v>
      </c>
      <c r="AQ83" s="119">
        <v>24.63</v>
      </c>
      <c r="AR83" s="122">
        <v>5</v>
      </c>
      <c r="AS83" s="121">
        <v>14784.983333333332</v>
      </c>
      <c r="AT83" s="119">
        <v>54.55</v>
      </c>
      <c r="AU83" s="120">
        <v>0</v>
      </c>
      <c r="AV83" s="121">
        <v>0</v>
      </c>
      <c r="AW83" s="131">
        <v>521.39834769812899</v>
      </c>
      <c r="AX83" s="132">
        <v>29</v>
      </c>
      <c r="AY83" s="133">
        <v>42499.839999999997</v>
      </c>
      <c r="AZ83" s="131">
        <v>254.33251341312419</v>
      </c>
      <c r="BA83" s="132">
        <v>5345</v>
      </c>
      <c r="BB83" s="131">
        <v>742.34428205562142</v>
      </c>
      <c r="BC83" s="131">
        <v>155005</v>
      </c>
      <c r="BD83" s="131">
        <v>96291.676921007092</v>
      </c>
      <c r="BE83" s="134">
        <v>138791.51692100707</v>
      </c>
      <c r="BF83" s="131">
        <v>320700</v>
      </c>
      <c r="BG83" s="132">
        <v>181908.48307899293</v>
      </c>
      <c r="BH83" s="132">
        <v>5345</v>
      </c>
      <c r="BI83" s="103">
        <v>4.0412465373881306</v>
      </c>
      <c r="BJ83" s="104">
        <v>138795.56</v>
      </c>
      <c r="BK83" s="105">
        <v>48406.03</v>
      </c>
      <c r="BL83" s="106">
        <v>79632.639999999999</v>
      </c>
      <c r="BM83" s="105">
        <v>10756.89</v>
      </c>
      <c r="BN83" s="134">
        <v>138795.56</v>
      </c>
      <c r="BO83" s="135"/>
      <c r="BP83" s="135"/>
      <c r="BQ83" s="135"/>
      <c r="BR83" s="135"/>
      <c r="BS83" s="135"/>
      <c r="BT83" s="135"/>
    </row>
    <row r="84" spans="1:72" s="136" customFormat="1" ht="10.5" hidden="1" customHeight="1" x14ac:dyDescent="0.15">
      <c r="A84" s="118" t="s">
        <v>143</v>
      </c>
      <c r="B84" s="118">
        <v>41330</v>
      </c>
      <c r="C84" s="118" t="s">
        <v>178</v>
      </c>
      <c r="D84" s="119">
        <v>68.739999999999995</v>
      </c>
      <c r="E84" s="120">
        <v>2</v>
      </c>
      <c r="F84" s="121">
        <v>2629.1848529411764</v>
      </c>
      <c r="G84" s="119">
        <v>68</v>
      </c>
      <c r="H84" s="122">
        <v>2</v>
      </c>
      <c r="I84" s="121">
        <v>2591.0807246376812</v>
      </c>
      <c r="J84" s="119">
        <v>56.98</v>
      </c>
      <c r="K84" s="120">
        <v>4</v>
      </c>
      <c r="L84" s="121">
        <v>1575.194449339207</v>
      </c>
      <c r="M84" s="119">
        <v>39.6</v>
      </c>
      <c r="N84" s="122">
        <v>1</v>
      </c>
      <c r="O84" s="121">
        <v>1324.3301481481483</v>
      </c>
      <c r="P84" s="119">
        <v>13.2</v>
      </c>
      <c r="Q84" s="120">
        <v>5</v>
      </c>
      <c r="R84" s="121">
        <v>1897.925371549894</v>
      </c>
      <c r="S84" s="119">
        <v>26.05</v>
      </c>
      <c r="T84" s="122">
        <v>1</v>
      </c>
      <c r="U84" s="121">
        <v>374.81041928721174</v>
      </c>
      <c r="V84" s="119">
        <v>35.630000000000003</v>
      </c>
      <c r="W84" s="120">
        <v>0</v>
      </c>
      <c r="X84" s="121">
        <v>0</v>
      </c>
      <c r="Y84" s="121">
        <v>5.99</v>
      </c>
      <c r="Z84" s="122">
        <v>5</v>
      </c>
      <c r="AA84" s="121">
        <v>9273.0585062240662</v>
      </c>
      <c r="AB84" s="121">
        <v>0</v>
      </c>
      <c r="AC84" s="120">
        <v>0</v>
      </c>
      <c r="AD84" s="121">
        <v>0</v>
      </c>
      <c r="AE84" s="124">
        <v>56.83</v>
      </c>
      <c r="AF84" s="125">
        <v>0</v>
      </c>
      <c r="AG84" s="121">
        <v>0</v>
      </c>
      <c r="AH84" s="124">
        <v>0</v>
      </c>
      <c r="AI84" s="126">
        <v>5</v>
      </c>
      <c r="AJ84" s="121">
        <v>8292.4196660482376</v>
      </c>
      <c r="AK84" s="137">
        <v>-45.300113250283125</v>
      </c>
      <c r="AL84" s="138">
        <v>4</v>
      </c>
      <c r="AM84" s="139">
        <v>6306.3339682539681</v>
      </c>
      <c r="AN84" s="119">
        <v>51.65</v>
      </c>
      <c r="AO84" s="120">
        <v>0</v>
      </c>
      <c r="AP84" s="140">
        <v>0</v>
      </c>
      <c r="AQ84" s="119">
        <v>13.57</v>
      </c>
      <c r="AR84" s="122">
        <v>2</v>
      </c>
      <c r="AS84" s="121">
        <v>5913.9933333333329</v>
      </c>
      <c r="AT84" s="119">
        <v>87.76</v>
      </c>
      <c r="AU84" s="120">
        <v>4</v>
      </c>
      <c r="AV84" s="121">
        <v>6060.4938305084743</v>
      </c>
      <c r="AW84" s="131">
        <v>478.69988674971682</v>
      </c>
      <c r="AX84" s="132">
        <v>35</v>
      </c>
      <c r="AY84" s="133">
        <v>46238.83</v>
      </c>
      <c r="AZ84" s="131">
        <v>333.95770738753612</v>
      </c>
      <c r="BA84" s="132">
        <v>10138</v>
      </c>
      <c r="BB84" s="131">
        <v>1699.3388703706084</v>
      </c>
      <c r="BC84" s="131">
        <v>354830</v>
      </c>
      <c r="BD84" s="131">
        <v>220426.28122886966</v>
      </c>
      <c r="BE84" s="134">
        <v>266665.11122886965</v>
      </c>
      <c r="BF84" s="131">
        <v>608280</v>
      </c>
      <c r="BG84" s="132">
        <v>341614.88877113035</v>
      </c>
      <c r="BH84" s="132">
        <v>10138</v>
      </c>
      <c r="BI84" s="103">
        <v>7.6651370245165324</v>
      </c>
      <c r="BJ84" s="104">
        <v>266672.78000000003</v>
      </c>
      <c r="BK84" s="105">
        <v>93004.2</v>
      </c>
      <c r="BL84" s="106">
        <v>153000.98000000001</v>
      </c>
      <c r="BM84" s="105">
        <v>20667.599999999999</v>
      </c>
      <c r="BN84" s="134">
        <v>266672.78000000003</v>
      </c>
      <c r="BO84" s="135"/>
      <c r="BP84" s="135"/>
      <c r="BQ84" s="135"/>
      <c r="BR84" s="135"/>
      <c r="BS84" s="135"/>
      <c r="BT84" s="135"/>
    </row>
    <row r="85" spans="1:72" s="136" customFormat="1" ht="10.5" hidden="1" customHeight="1" x14ac:dyDescent="0.15">
      <c r="A85" s="118" t="s">
        <v>143</v>
      </c>
      <c r="B85" s="118">
        <v>41332</v>
      </c>
      <c r="C85" s="118" t="s">
        <v>179</v>
      </c>
      <c r="D85" s="119">
        <v>66.72</v>
      </c>
      <c r="E85" s="120">
        <v>2</v>
      </c>
      <c r="F85" s="121">
        <v>2629.1848529411764</v>
      </c>
      <c r="G85" s="119">
        <v>66.099999999999994</v>
      </c>
      <c r="H85" s="122">
        <v>2</v>
      </c>
      <c r="I85" s="121">
        <v>2591.0807246376812</v>
      </c>
      <c r="J85" s="119">
        <v>56.76</v>
      </c>
      <c r="K85" s="120">
        <v>4</v>
      </c>
      <c r="L85" s="121">
        <v>1575.194449339207</v>
      </c>
      <c r="M85" s="119">
        <v>42.58</v>
      </c>
      <c r="N85" s="122">
        <v>1</v>
      </c>
      <c r="O85" s="121">
        <v>1324.3301481481483</v>
      </c>
      <c r="P85" s="119">
        <v>73.989999999999995</v>
      </c>
      <c r="Q85" s="120">
        <v>0</v>
      </c>
      <c r="R85" s="121">
        <v>0</v>
      </c>
      <c r="S85" s="119">
        <v>46.01</v>
      </c>
      <c r="T85" s="122">
        <v>0</v>
      </c>
      <c r="U85" s="121">
        <v>0</v>
      </c>
      <c r="V85" s="119">
        <v>24.81</v>
      </c>
      <c r="W85" s="120">
        <v>0</v>
      </c>
      <c r="X85" s="121">
        <v>0</v>
      </c>
      <c r="Y85" s="121">
        <v>37.74</v>
      </c>
      <c r="Z85" s="122">
        <v>0</v>
      </c>
      <c r="AA85" s="121">
        <v>0</v>
      </c>
      <c r="AB85" s="121">
        <v>25</v>
      </c>
      <c r="AC85" s="120">
        <v>0</v>
      </c>
      <c r="AD85" s="121">
        <v>0</v>
      </c>
      <c r="AE85" s="124">
        <v>65.67</v>
      </c>
      <c r="AF85" s="125">
        <v>1</v>
      </c>
      <c r="AG85" s="121">
        <v>9787.4763503649629</v>
      </c>
      <c r="AH85" s="124">
        <v>0</v>
      </c>
      <c r="AI85" s="126">
        <v>5</v>
      </c>
      <c r="AJ85" s="121">
        <v>8292.4196660482376</v>
      </c>
      <c r="AK85" s="137">
        <v>-81.400081400081405</v>
      </c>
      <c r="AL85" s="138">
        <v>4</v>
      </c>
      <c r="AM85" s="139">
        <v>6306.3339682539681</v>
      </c>
      <c r="AN85" s="119">
        <v>63.54</v>
      </c>
      <c r="AO85" s="120">
        <v>0</v>
      </c>
      <c r="AP85" s="140">
        <v>0</v>
      </c>
      <c r="AQ85" s="119">
        <v>17.21</v>
      </c>
      <c r="AR85" s="122">
        <v>4</v>
      </c>
      <c r="AS85" s="121">
        <v>11827.986666666666</v>
      </c>
      <c r="AT85" s="119">
        <v>85</v>
      </c>
      <c r="AU85" s="120">
        <v>4</v>
      </c>
      <c r="AV85" s="121">
        <v>6060.4938305084743</v>
      </c>
      <c r="AW85" s="131">
        <v>589.72991859991862</v>
      </c>
      <c r="AX85" s="132">
        <v>27</v>
      </c>
      <c r="AY85" s="133">
        <v>50394.5</v>
      </c>
      <c r="AZ85" s="131">
        <v>280.77827073875363</v>
      </c>
      <c r="BA85" s="132">
        <v>5048</v>
      </c>
      <c r="BB85" s="131">
        <v>652.74382288992604</v>
      </c>
      <c r="BC85" s="131">
        <v>136296</v>
      </c>
      <c r="BD85" s="131">
        <v>84669.335812558187</v>
      </c>
      <c r="BE85" s="134">
        <v>135063.83581255819</v>
      </c>
      <c r="BF85" s="131">
        <v>302880</v>
      </c>
      <c r="BG85" s="132">
        <v>167816.16418744181</v>
      </c>
      <c r="BH85" s="132">
        <v>5048</v>
      </c>
      <c r="BI85" s="103">
        <v>3.8166908364331675</v>
      </c>
      <c r="BJ85" s="104">
        <v>135067.65</v>
      </c>
      <c r="BK85" s="105">
        <v>47105.89</v>
      </c>
      <c r="BL85" s="106">
        <v>77493.78</v>
      </c>
      <c r="BM85" s="105">
        <v>10467.98</v>
      </c>
      <c r="BN85" s="134">
        <v>135067.65</v>
      </c>
      <c r="BO85" s="135"/>
      <c r="BP85" s="135"/>
      <c r="BQ85" s="135"/>
      <c r="BR85" s="135"/>
      <c r="BS85" s="135"/>
      <c r="BT85" s="135"/>
    </row>
    <row r="86" spans="1:72" s="136" customFormat="1" ht="10.5" hidden="1" customHeight="1" x14ac:dyDescent="0.15">
      <c r="A86" s="118" t="s">
        <v>143</v>
      </c>
      <c r="B86" s="118">
        <v>41392</v>
      </c>
      <c r="C86" s="118" t="s">
        <v>180</v>
      </c>
      <c r="D86" s="119">
        <v>18.18</v>
      </c>
      <c r="E86" s="120">
        <v>0</v>
      </c>
      <c r="F86" s="121">
        <v>0</v>
      </c>
      <c r="G86" s="119">
        <v>18.18</v>
      </c>
      <c r="H86" s="122">
        <v>0</v>
      </c>
      <c r="I86" s="121">
        <v>0</v>
      </c>
      <c r="J86" s="119">
        <v>20</v>
      </c>
      <c r="K86" s="120">
        <v>0</v>
      </c>
      <c r="L86" s="121">
        <v>0</v>
      </c>
      <c r="M86" s="119">
        <v>25</v>
      </c>
      <c r="N86" s="122">
        <v>0</v>
      </c>
      <c r="O86" s="121">
        <v>0</v>
      </c>
      <c r="P86" s="119">
        <v>60</v>
      </c>
      <c r="Q86" s="120">
        <v>0</v>
      </c>
      <c r="R86" s="121">
        <v>0</v>
      </c>
      <c r="S86" s="119">
        <v>56.94</v>
      </c>
      <c r="T86" s="122">
        <v>0</v>
      </c>
      <c r="U86" s="121">
        <v>0</v>
      </c>
      <c r="V86" s="119">
        <v>67.78</v>
      </c>
      <c r="W86" s="120">
        <v>0</v>
      </c>
      <c r="X86" s="121">
        <v>0</v>
      </c>
      <c r="Y86" s="121">
        <v>0</v>
      </c>
      <c r="Z86" s="122">
        <v>0</v>
      </c>
      <c r="AA86" s="121">
        <v>0</v>
      </c>
      <c r="AB86" s="121">
        <v>0</v>
      </c>
      <c r="AC86" s="120">
        <v>0</v>
      </c>
      <c r="AD86" s="121">
        <v>0</v>
      </c>
      <c r="AE86" s="124">
        <v>0</v>
      </c>
      <c r="AF86" s="125">
        <v>0</v>
      </c>
      <c r="AG86" s="121">
        <v>0</v>
      </c>
      <c r="AH86" s="124">
        <v>0</v>
      </c>
      <c r="AI86" s="126">
        <v>5</v>
      </c>
      <c r="AJ86" s="121">
        <v>8292.4196660482376</v>
      </c>
      <c r="AK86" s="137">
        <v>-11.862396204033216</v>
      </c>
      <c r="AL86" s="138">
        <v>5</v>
      </c>
      <c r="AM86" s="139">
        <v>7882.9174603174606</v>
      </c>
      <c r="AN86" s="119">
        <v>0</v>
      </c>
      <c r="AO86" s="120">
        <v>0</v>
      </c>
      <c r="AP86" s="140">
        <v>0</v>
      </c>
      <c r="AQ86" s="119">
        <v>0</v>
      </c>
      <c r="AR86" s="122">
        <v>0</v>
      </c>
      <c r="AS86" s="121">
        <v>0</v>
      </c>
      <c r="AT86" s="119">
        <v>0</v>
      </c>
      <c r="AU86" s="120">
        <v>0</v>
      </c>
      <c r="AV86" s="121">
        <v>0</v>
      </c>
      <c r="AW86" s="131">
        <v>254.21760379596682</v>
      </c>
      <c r="AX86" s="132">
        <v>10</v>
      </c>
      <c r="AY86" s="133">
        <v>16175.34</v>
      </c>
      <c r="AZ86" s="131">
        <v>33.378745356995459</v>
      </c>
      <c r="BA86" s="132">
        <v>8379</v>
      </c>
      <c r="BB86" s="131">
        <v>401.28400628005886</v>
      </c>
      <c r="BC86" s="131">
        <v>83790</v>
      </c>
      <c r="BD86" s="131">
        <v>52051.737745306171</v>
      </c>
      <c r="BE86" s="134">
        <v>68227.077745306175</v>
      </c>
      <c r="BF86" s="131">
        <v>502740</v>
      </c>
      <c r="BG86" s="132">
        <v>434512.92225469381</v>
      </c>
      <c r="BH86" s="132">
        <v>8379</v>
      </c>
      <c r="BI86" s="103">
        <v>6.3351926542142456</v>
      </c>
      <c r="BJ86" s="104">
        <v>68233.41</v>
      </c>
      <c r="BK86" s="105">
        <v>23796.93</v>
      </c>
      <c r="BL86" s="106">
        <v>39148.269999999997</v>
      </c>
      <c r="BM86" s="105">
        <v>5288.21</v>
      </c>
      <c r="BN86" s="134">
        <v>68233.41</v>
      </c>
      <c r="BO86" s="135"/>
      <c r="BP86" s="135"/>
      <c r="BQ86" s="135"/>
      <c r="BR86" s="135"/>
      <c r="BS86" s="135"/>
      <c r="BT86" s="135"/>
    </row>
    <row r="87" spans="1:72" s="136" customFormat="1" ht="10.5" hidden="1" customHeight="1" x14ac:dyDescent="0.15">
      <c r="A87" s="118" t="s">
        <v>143</v>
      </c>
      <c r="B87" s="118">
        <v>41425</v>
      </c>
      <c r="C87" s="118" t="s">
        <v>181</v>
      </c>
      <c r="D87" s="119">
        <v>64.19</v>
      </c>
      <c r="E87" s="120">
        <v>2</v>
      </c>
      <c r="F87" s="121">
        <v>2629.1848529411764</v>
      </c>
      <c r="G87" s="119">
        <v>69.11</v>
      </c>
      <c r="H87" s="122">
        <v>2</v>
      </c>
      <c r="I87" s="121">
        <v>2591.0807246376812</v>
      </c>
      <c r="J87" s="119">
        <v>65</v>
      </c>
      <c r="K87" s="120">
        <v>5</v>
      </c>
      <c r="L87" s="121">
        <v>1968.9930616740089</v>
      </c>
      <c r="M87" s="119">
        <v>34.619999999999997</v>
      </c>
      <c r="N87" s="122">
        <v>0</v>
      </c>
      <c r="O87" s="121">
        <v>0</v>
      </c>
      <c r="P87" s="119">
        <v>12.18</v>
      </c>
      <c r="Q87" s="120">
        <v>5</v>
      </c>
      <c r="R87" s="121">
        <v>1897.925371549894</v>
      </c>
      <c r="S87" s="119">
        <v>18.03</v>
      </c>
      <c r="T87" s="122">
        <v>5</v>
      </c>
      <c r="U87" s="121">
        <v>1874.0520964360589</v>
      </c>
      <c r="V87" s="119">
        <v>-13.35</v>
      </c>
      <c r="W87" s="120">
        <v>5</v>
      </c>
      <c r="X87" s="121">
        <v>2083.7362470862472</v>
      </c>
      <c r="Y87" s="121">
        <v>13.89</v>
      </c>
      <c r="Z87" s="122">
        <v>5</v>
      </c>
      <c r="AA87" s="121">
        <v>9273.0585062240662</v>
      </c>
      <c r="AB87" s="121">
        <v>0</v>
      </c>
      <c r="AC87" s="120">
        <v>0</v>
      </c>
      <c r="AD87" s="121">
        <v>0</v>
      </c>
      <c r="AE87" s="124">
        <v>57.92</v>
      </c>
      <c r="AF87" s="125">
        <v>0</v>
      </c>
      <c r="AG87" s="121">
        <v>0</v>
      </c>
      <c r="AH87" s="124">
        <v>56.93</v>
      </c>
      <c r="AI87" s="126">
        <v>3</v>
      </c>
      <c r="AJ87" s="121">
        <v>4975.4517996289424</v>
      </c>
      <c r="AK87" s="137">
        <v>-14.897904098994585</v>
      </c>
      <c r="AL87" s="138">
        <v>5</v>
      </c>
      <c r="AM87" s="139">
        <v>7882.9174603174606</v>
      </c>
      <c r="AN87" s="119">
        <v>58.17</v>
      </c>
      <c r="AO87" s="120">
        <v>0</v>
      </c>
      <c r="AP87" s="140">
        <v>0</v>
      </c>
      <c r="AQ87" s="119">
        <v>4.93</v>
      </c>
      <c r="AR87" s="122">
        <v>0</v>
      </c>
      <c r="AS87" s="121">
        <v>0</v>
      </c>
      <c r="AT87" s="119">
        <v>66.67</v>
      </c>
      <c r="AU87" s="120">
        <v>0</v>
      </c>
      <c r="AV87" s="121">
        <v>0</v>
      </c>
      <c r="AW87" s="131">
        <v>493.39209590100552</v>
      </c>
      <c r="AX87" s="132">
        <v>37</v>
      </c>
      <c r="AY87" s="133">
        <v>35176.400000000001</v>
      </c>
      <c r="AZ87" s="131">
        <v>268.57754849360299</v>
      </c>
      <c r="BA87" s="132">
        <v>6683</v>
      </c>
      <c r="BB87" s="131">
        <v>1184.2212378192676</v>
      </c>
      <c r="BC87" s="131">
        <v>247271</v>
      </c>
      <c r="BD87" s="131">
        <v>153608.84644969093</v>
      </c>
      <c r="BE87" s="134">
        <v>188785.24644969092</v>
      </c>
      <c r="BF87" s="131">
        <v>400980</v>
      </c>
      <c r="BG87" s="132">
        <v>212194.75355030908</v>
      </c>
      <c r="BH87" s="132">
        <v>6683</v>
      </c>
      <c r="BI87" s="103">
        <v>5.0528813113872548</v>
      </c>
      <c r="BJ87" s="104">
        <v>188790.3</v>
      </c>
      <c r="BK87" s="105">
        <v>65842.080000000002</v>
      </c>
      <c r="BL87" s="106">
        <v>108316.65</v>
      </c>
      <c r="BM87" s="105">
        <v>14631.57</v>
      </c>
      <c r="BN87" s="134">
        <v>188790.3</v>
      </c>
      <c r="BO87" s="135"/>
      <c r="BP87" s="135"/>
      <c r="BQ87" s="135"/>
      <c r="BR87" s="135"/>
      <c r="BS87" s="135"/>
      <c r="BT87" s="135"/>
    </row>
    <row r="88" spans="1:72" s="136" customFormat="1" ht="10.5" hidden="1" customHeight="1" x14ac:dyDescent="0.15">
      <c r="A88" s="118" t="s">
        <v>143</v>
      </c>
      <c r="B88" s="118">
        <v>41439</v>
      </c>
      <c r="C88" s="118" t="s">
        <v>182</v>
      </c>
      <c r="D88" s="119">
        <v>33.590000000000003</v>
      </c>
      <c r="E88" s="120">
        <v>0</v>
      </c>
      <c r="F88" s="121">
        <v>0</v>
      </c>
      <c r="G88" s="119">
        <v>30.08</v>
      </c>
      <c r="H88" s="122">
        <v>0</v>
      </c>
      <c r="I88" s="121">
        <v>0</v>
      </c>
      <c r="J88" s="119">
        <v>57.14</v>
      </c>
      <c r="K88" s="120">
        <v>4</v>
      </c>
      <c r="L88" s="121">
        <v>1575.194449339207</v>
      </c>
      <c r="M88" s="119">
        <v>32.17</v>
      </c>
      <c r="N88" s="122">
        <v>0</v>
      </c>
      <c r="O88" s="121">
        <v>0</v>
      </c>
      <c r="P88" s="119">
        <v>26.39</v>
      </c>
      <c r="Q88" s="120">
        <v>1</v>
      </c>
      <c r="R88" s="121">
        <v>379.58507430997878</v>
      </c>
      <c r="S88" s="119">
        <v>12.32</v>
      </c>
      <c r="T88" s="122">
        <v>5</v>
      </c>
      <c r="U88" s="121">
        <v>1874.0520964360589</v>
      </c>
      <c r="V88" s="119">
        <v>-92.67</v>
      </c>
      <c r="W88" s="120">
        <v>5</v>
      </c>
      <c r="X88" s="121">
        <v>2083.7362470862472</v>
      </c>
      <c r="Y88" s="121">
        <v>12.5</v>
      </c>
      <c r="Z88" s="122">
        <v>5</v>
      </c>
      <c r="AA88" s="121">
        <v>9273.0585062240662</v>
      </c>
      <c r="AB88" s="121">
        <v>0</v>
      </c>
      <c r="AC88" s="120">
        <v>0</v>
      </c>
      <c r="AD88" s="121">
        <v>0</v>
      </c>
      <c r="AE88" s="124">
        <v>42.95</v>
      </c>
      <c r="AF88" s="125">
        <v>0</v>
      </c>
      <c r="AG88" s="121">
        <v>0</v>
      </c>
      <c r="AH88" s="124">
        <v>0</v>
      </c>
      <c r="AI88" s="126">
        <v>5</v>
      </c>
      <c r="AJ88" s="121">
        <v>8292.4196660482376</v>
      </c>
      <c r="AK88" s="137">
        <v>-71.710290426676224</v>
      </c>
      <c r="AL88" s="138">
        <v>4</v>
      </c>
      <c r="AM88" s="139">
        <v>6306.3339682539681</v>
      </c>
      <c r="AN88" s="119">
        <v>54.36</v>
      </c>
      <c r="AO88" s="120">
        <v>0</v>
      </c>
      <c r="AP88" s="140">
        <v>0</v>
      </c>
      <c r="AQ88" s="119">
        <v>19.809999999999999</v>
      </c>
      <c r="AR88" s="122">
        <v>4</v>
      </c>
      <c r="AS88" s="121">
        <v>11827.986666666666</v>
      </c>
      <c r="AT88" s="119">
        <v>71.430000000000007</v>
      </c>
      <c r="AU88" s="120">
        <v>1</v>
      </c>
      <c r="AV88" s="121">
        <v>1515.1234576271186</v>
      </c>
      <c r="AW88" s="131">
        <v>228.35970957332378</v>
      </c>
      <c r="AX88" s="132">
        <v>34</v>
      </c>
      <c r="AY88" s="133">
        <v>43127.49</v>
      </c>
      <c r="AZ88" s="131">
        <v>302.58659925711925</v>
      </c>
      <c r="BA88" s="132">
        <v>3607</v>
      </c>
      <c r="BB88" s="131">
        <v>587.33342835868064</v>
      </c>
      <c r="BC88" s="131">
        <v>122638</v>
      </c>
      <c r="BD88" s="131">
        <v>76184.759680258489</v>
      </c>
      <c r="BE88" s="134">
        <v>119312.24968025848</v>
      </c>
      <c r="BF88" s="131">
        <v>216420</v>
      </c>
      <c r="BG88" s="132">
        <v>97107.750319741521</v>
      </c>
      <c r="BH88" s="132">
        <v>3607</v>
      </c>
      <c r="BI88" s="103">
        <v>2.7271798429109424</v>
      </c>
      <c r="BJ88" s="104">
        <v>119314.98</v>
      </c>
      <c r="BK88" s="105">
        <v>41612.019999999997</v>
      </c>
      <c r="BL88" s="106">
        <v>68455.839999999997</v>
      </c>
      <c r="BM88" s="105">
        <v>9247.1200000000008</v>
      </c>
      <c r="BN88" s="134">
        <v>119314.98</v>
      </c>
      <c r="BO88" s="135"/>
      <c r="BP88" s="135"/>
      <c r="BQ88" s="135"/>
      <c r="BR88" s="135"/>
      <c r="BS88" s="135"/>
      <c r="BT88" s="135"/>
    </row>
    <row r="89" spans="1:72" s="136" customFormat="1" ht="10.5" hidden="1" customHeight="1" x14ac:dyDescent="0.15">
      <c r="A89" s="118" t="s">
        <v>143</v>
      </c>
      <c r="B89" s="118">
        <v>41604</v>
      </c>
      <c r="C89" s="118" t="s">
        <v>183</v>
      </c>
      <c r="D89" s="119">
        <v>59</v>
      </c>
      <c r="E89" s="120">
        <v>1</v>
      </c>
      <c r="F89" s="121">
        <v>1314.5924264705882</v>
      </c>
      <c r="G89" s="119">
        <v>59.48</v>
      </c>
      <c r="H89" s="122">
        <v>1</v>
      </c>
      <c r="I89" s="121">
        <v>1295.5403623188406</v>
      </c>
      <c r="J89" s="119">
        <v>61.76</v>
      </c>
      <c r="K89" s="120">
        <v>5</v>
      </c>
      <c r="L89" s="121">
        <v>1968.9930616740089</v>
      </c>
      <c r="M89" s="119">
        <v>34.94</v>
      </c>
      <c r="N89" s="122">
        <v>0</v>
      </c>
      <c r="O89" s="121">
        <v>0</v>
      </c>
      <c r="P89" s="119">
        <v>44.17</v>
      </c>
      <c r="Q89" s="120">
        <v>0</v>
      </c>
      <c r="R89" s="121">
        <v>0</v>
      </c>
      <c r="S89" s="119">
        <v>31.52</v>
      </c>
      <c r="T89" s="122">
        <v>0</v>
      </c>
      <c r="U89" s="121">
        <v>0</v>
      </c>
      <c r="V89" s="119">
        <v>154.22999999999999</v>
      </c>
      <c r="W89" s="120">
        <v>0</v>
      </c>
      <c r="X89" s="121">
        <v>0</v>
      </c>
      <c r="Y89" s="121">
        <v>10.99</v>
      </c>
      <c r="Z89" s="122">
        <v>5</v>
      </c>
      <c r="AA89" s="121">
        <v>9273.0585062240662</v>
      </c>
      <c r="AB89" s="121">
        <v>0</v>
      </c>
      <c r="AC89" s="120">
        <v>0</v>
      </c>
      <c r="AD89" s="121">
        <v>0</v>
      </c>
      <c r="AE89" s="124">
        <v>48.21</v>
      </c>
      <c r="AF89" s="125">
        <v>0</v>
      </c>
      <c r="AG89" s="121">
        <v>0</v>
      </c>
      <c r="AH89" s="124">
        <v>0</v>
      </c>
      <c r="AI89" s="126">
        <v>5</v>
      </c>
      <c r="AJ89" s="121">
        <v>8292.4196660482376</v>
      </c>
      <c r="AK89" s="137">
        <v>0</v>
      </c>
      <c r="AL89" s="138">
        <v>5</v>
      </c>
      <c r="AM89" s="139">
        <v>7882.9174603174606</v>
      </c>
      <c r="AN89" s="119">
        <v>0</v>
      </c>
      <c r="AO89" s="120">
        <v>0</v>
      </c>
      <c r="AP89" s="140">
        <v>0</v>
      </c>
      <c r="AQ89" s="119">
        <v>0</v>
      </c>
      <c r="AR89" s="122">
        <v>0</v>
      </c>
      <c r="AS89" s="121">
        <v>0</v>
      </c>
      <c r="AT89" s="119">
        <v>0</v>
      </c>
      <c r="AU89" s="120">
        <v>0</v>
      </c>
      <c r="AV89" s="121">
        <v>0</v>
      </c>
      <c r="AW89" s="131">
        <v>504.2999999999999</v>
      </c>
      <c r="AX89" s="132">
        <v>22</v>
      </c>
      <c r="AY89" s="133">
        <v>30027.52</v>
      </c>
      <c r="AZ89" s="131">
        <v>136.31973586463064</v>
      </c>
      <c r="BA89" s="132">
        <v>2788</v>
      </c>
      <c r="BB89" s="131">
        <v>293.74812995815358</v>
      </c>
      <c r="BC89" s="131">
        <v>61336</v>
      </c>
      <c r="BD89" s="131">
        <v>38102.940522092133</v>
      </c>
      <c r="BE89" s="134">
        <v>68130.460522092137</v>
      </c>
      <c r="BF89" s="131">
        <v>167280</v>
      </c>
      <c r="BG89" s="132">
        <v>99149.539477907863</v>
      </c>
      <c r="BH89" s="132">
        <v>2788</v>
      </c>
      <c r="BI89" s="103">
        <v>2.1079504857321063</v>
      </c>
      <c r="BJ89" s="104">
        <v>68132.570000000007</v>
      </c>
      <c r="BK89" s="105">
        <v>23761.759999999998</v>
      </c>
      <c r="BL89" s="106">
        <v>39090.42</v>
      </c>
      <c r="BM89" s="105">
        <v>5280.39</v>
      </c>
      <c r="BN89" s="134">
        <v>68132.570000000007</v>
      </c>
      <c r="BO89" s="135"/>
      <c r="BP89" s="135"/>
      <c r="BQ89" s="135"/>
      <c r="BR89" s="135"/>
      <c r="BS89" s="135"/>
      <c r="BT89" s="135"/>
    </row>
    <row r="90" spans="1:72" s="136" customFormat="1" ht="10.5" hidden="1" customHeight="1" x14ac:dyDescent="0.15">
      <c r="A90" s="118" t="s">
        <v>143</v>
      </c>
      <c r="B90" s="118">
        <v>41605</v>
      </c>
      <c r="C90" s="118" t="s">
        <v>184</v>
      </c>
      <c r="D90" s="119">
        <v>46.85</v>
      </c>
      <c r="E90" s="120">
        <v>0</v>
      </c>
      <c r="F90" s="121">
        <v>0</v>
      </c>
      <c r="G90" s="119">
        <v>52.89</v>
      </c>
      <c r="H90" s="122">
        <v>0</v>
      </c>
      <c r="I90" s="121">
        <v>0</v>
      </c>
      <c r="J90" s="119">
        <v>50</v>
      </c>
      <c r="K90" s="120">
        <v>2</v>
      </c>
      <c r="L90" s="121">
        <v>787.59722466960352</v>
      </c>
      <c r="M90" s="119">
        <v>45.86</v>
      </c>
      <c r="N90" s="122">
        <v>1</v>
      </c>
      <c r="O90" s="121">
        <v>1324.3301481481483</v>
      </c>
      <c r="P90" s="119">
        <v>24.2</v>
      </c>
      <c r="Q90" s="120">
        <v>3</v>
      </c>
      <c r="R90" s="121">
        <v>1138.7552229299363</v>
      </c>
      <c r="S90" s="119">
        <v>50.88</v>
      </c>
      <c r="T90" s="122">
        <v>0</v>
      </c>
      <c r="U90" s="121">
        <v>0</v>
      </c>
      <c r="V90" s="119">
        <v>64.86</v>
      </c>
      <c r="W90" s="120">
        <v>0</v>
      </c>
      <c r="X90" s="121">
        <v>0</v>
      </c>
      <c r="Y90" s="121">
        <v>15.5</v>
      </c>
      <c r="Z90" s="122">
        <v>5</v>
      </c>
      <c r="AA90" s="121">
        <v>9273.0585062240662</v>
      </c>
      <c r="AB90" s="121">
        <v>0</v>
      </c>
      <c r="AC90" s="120">
        <v>0</v>
      </c>
      <c r="AD90" s="121">
        <v>0</v>
      </c>
      <c r="AE90" s="124">
        <v>24.03</v>
      </c>
      <c r="AF90" s="125">
        <v>0</v>
      </c>
      <c r="AG90" s="121">
        <v>0</v>
      </c>
      <c r="AH90" s="124">
        <v>0</v>
      </c>
      <c r="AI90" s="126">
        <v>5</v>
      </c>
      <c r="AJ90" s="121">
        <v>8292.4196660482376</v>
      </c>
      <c r="AK90" s="137">
        <v>0</v>
      </c>
      <c r="AL90" s="138">
        <v>5</v>
      </c>
      <c r="AM90" s="139">
        <v>7882.9174603174606</v>
      </c>
      <c r="AN90" s="119">
        <v>0</v>
      </c>
      <c r="AO90" s="120">
        <v>0</v>
      </c>
      <c r="AP90" s="140">
        <v>0</v>
      </c>
      <c r="AQ90" s="119">
        <v>0</v>
      </c>
      <c r="AR90" s="122">
        <v>0</v>
      </c>
      <c r="AS90" s="121">
        <v>0</v>
      </c>
      <c r="AT90" s="119">
        <v>0</v>
      </c>
      <c r="AU90" s="120">
        <v>0</v>
      </c>
      <c r="AV90" s="121">
        <v>0</v>
      </c>
      <c r="AW90" s="131">
        <v>375.07000000000005</v>
      </c>
      <c r="AX90" s="132">
        <v>21</v>
      </c>
      <c r="AY90" s="133">
        <v>28699.08</v>
      </c>
      <c r="AZ90" s="131">
        <v>124.36662814692531</v>
      </c>
      <c r="BA90" s="132">
        <v>4749</v>
      </c>
      <c r="BB90" s="131">
        <v>477.61848266265645</v>
      </c>
      <c r="BC90" s="131">
        <v>99729</v>
      </c>
      <c r="BD90" s="131">
        <v>61953.308910390733</v>
      </c>
      <c r="BE90" s="134">
        <v>90652.388910390728</v>
      </c>
      <c r="BF90" s="131">
        <v>284940</v>
      </c>
      <c r="BG90" s="132">
        <v>194287.61108960927</v>
      </c>
      <c r="BH90" s="132">
        <v>4749</v>
      </c>
      <c r="BI90" s="103">
        <v>3.590622975875815</v>
      </c>
      <c r="BJ90" s="104">
        <v>90655.98</v>
      </c>
      <c r="BK90" s="105">
        <v>31616.98</v>
      </c>
      <c r="BL90" s="106">
        <v>52013.01</v>
      </c>
      <c r="BM90" s="105">
        <v>7025.99</v>
      </c>
      <c r="BN90" s="134">
        <v>90655.98</v>
      </c>
      <c r="BO90" s="135">
        <v>19994891.489999995</v>
      </c>
      <c r="BP90" s="135">
        <v>22924089.210000001</v>
      </c>
      <c r="BQ90" s="135">
        <v>-2929197.7200000063</v>
      </c>
      <c r="BR90" s="135">
        <v>5990560.7800000021</v>
      </c>
      <c r="BS90" s="135"/>
      <c r="BT90" s="135"/>
    </row>
    <row r="91" spans="1:72" s="155" customFormat="1" ht="10.5" customHeight="1" x14ac:dyDescent="0.15">
      <c r="A91" s="141" t="s">
        <v>185</v>
      </c>
      <c r="B91" s="141">
        <v>10660</v>
      </c>
      <c r="C91" s="141" t="s">
        <v>186</v>
      </c>
      <c r="D91" s="142">
        <v>40.86</v>
      </c>
      <c r="E91" s="143">
        <v>0</v>
      </c>
      <c r="F91" s="144">
        <v>0</v>
      </c>
      <c r="G91" s="142">
        <v>41.17</v>
      </c>
      <c r="H91" s="145">
        <v>0</v>
      </c>
      <c r="I91" s="144">
        <v>0</v>
      </c>
      <c r="J91" s="142">
        <v>48.06</v>
      </c>
      <c r="K91" s="143">
        <v>2</v>
      </c>
      <c r="L91" s="144">
        <v>787.59722466960352</v>
      </c>
      <c r="M91" s="142">
        <v>35.619999999999997</v>
      </c>
      <c r="N91" s="145">
        <v>0</v>
      </c>
      <c r="O91" s="144">
        <v>0</v>
      </c>
      <c r="P91" s="142">
        <v>24.95</v>
      </c>
      <c r="Q91" s="143">
        <v>3</v>
      </c>
      <c r="R91" s="144">
        <v>1138.7552229299363</v>
      </c>
      <c r="S91" s="142">
        <v>21.77</v>
      </c>
      <c r="T91" s="145">
        <v>3</v>
      </c>
      <c r="U91" s="144">
        <v>1124.4312578616352</v>
      </c>
      <c r="V91" s="142">
        <v>-131.06</v>
      </c>
      <c r="W91" s="143">
        <v>5</v>
      </c>
      <c r="X91" s="144">
        <v>2083.7362470862472</v>
      </c>
      <c r="Y91" s="144">
        <v>26.08</v>
      </c>
      <c r="Z91" s="145">
        <v>4</v>
      </c>
      <c r="AA91" s="144">
        <v>7418.4468049792531</v>
      </c>
      <c r="AB91" s="144">
        <v>21.5</v>
      </c>
      <c r="AC91" s="143">
        <v>0</v>
      </c>
      <c r="AD91" s="144">
        <v>0</v>
      </c>
      <c r="AE91" s="142">
        <v>54.11</v>
      </c>
      <c r="AF91" s="145">
        <v>0</v>
      </c>
      <c r="AG91" s="144">
        <v>0</v>
      </c>
      <c r="AH91" s="142">
        <v>60.89</v>
      </c>
      <c r="AI91" s="143">
        <v>3</v>
      </c>
      <c r="AJ91" s="144">
        <v>4975.4517996289424</v>
      </c>
      <c r="AK91" s="146">
        <v>-61.068084454919926</v>
      </c>
      <c r="AL91" s="147">
        <v>4</v>
      </c>
      <c r="AM91" s="148">
        <v>6306.3339682539681</v>
      </c>
      <c r="AN91" s="142">
        <v>44.48</v>
      </c>
      <c r="AO91" s="143">
        <v>0</v>
      </c>
      <c r="AP91" s="149">
        <v>0</v>
      </c>
      <c r="AQ91" s="142">
        <v>19.27</v>
      </c>
      <c r="AR91" s="145">
        <v>4</v>
      </c>
      <c r="AS91" s="144">
        <v>11827.986666666666</v>
      </c>
      <c r="AT91" s="142">
        <v>75.81</v>
      </c>
      <c r="AU91" s="143">
        <v>2</v>
      </c>
      <c r="AV91" s="144">
        <v>3030.2469152542371</v>
      </c>
      <c r="AW91" s="150">
        <v>322.44191554508006</v>
      </c>
      <c r="AX91" s="151">
        <v>30</v>
      </c>
      <c r="AY91" s="152">
        <v>38692.99</v>
      </c>
      <c r="AZ91" s="150">
        <v>239.53563763929012</v>
      </c>
      <c r="BA91" s="151">
        <v>114281</v>
      </c>
      <c r="BB91" s="150">
        <v>16419.311679803581</v>
      </c>
      <c r="BC91" s="150">
        <v>3428430</v>
      </c>
      <c r="BD91" s="150">
        <v>2129797.5801186305</v>
      </c>
      <c r="BE91" s="153">
        <v>2168490.5701186308</v>
      </c>
      <c r="BF91" s="150">
        <v>6856860</v>
      </c>
      <c r="BG91" s="151">
        <v>4688369.4298813697</v>
      </c>
      <c r="BH91" s="151">
        <v>114281</v>
      </c>
      <c r="BI91" s="103">
        <v>86.40555576038409</v>
      </c>
      <c r="BJ91" s="104">
        <v>2168576.98</v>
      </c>
      <c r="BK91" s="105">
        <v>756308.03</v>
      </c>
      <c r="BL91" s="106">
        <v>1244200.5</v>
      </c>
      <c r="BM91" s="105">
        <v>168068.45</v>
      </c>
      <c r="BN91" s="153">
        <v>2168576.98</v>
      </c>
      <c r="BO91" s="154"/>
      <c r="BP91" s="154"/>
      <c r="BQ91" s="154"/>
      <c r="BR91" s="154"/>
      <c r="BS91" s="154"/>
      <c r="BT91" s="154"/>
    </row>
    <row r="92" spans="1:72" s="155" customFormat="1" ht="10.5" customHeight="1" x14ac:dyDescent="0.15">
      <c r="A92" s="141" t="s">
        <v>185</v>
      </c>
      <c r="B92" s="141">
        <v>10688</v>
      </c>
      <c r="C92" s="141" t="s">
        <v>187</v>
      </c>
      <c r="D92" s="142">
        <v>65.55</v>
      </c>
      <c r="E92" s="143">
        <v>2</v>
      </c>
      <c r="F92" s="144">
        <v>2629.1848529411764</v>
      </c>
      <c r="G92" s="142">
        <v>65.180000000000007</v>
      </c>
      <c r="H92" s="145">
        <v>2</v>
      </c>
      <c r="I92" s="144">
        <v>2591.0807246376812</v>
      </c>
      <c r="J92" s="142">
        <v>42.31</v>
      </c>
      <c r="K92" s="143">
        <v>1</v>
      </c>
      <c r="L92" s="144">
        <v>393.79861233480176</v>
      </c>
      <c r="M92" s="142">
        <v>31.85</v>
      </c>
      <c r="N92" s="145">
        <v>0</v>
      </c>
      <c r="O92" s="144">
        <v>0</v>
      </c>
      <c r="P92" s="142">
        <v>31.61</v>
      </c>
      <c r="Q92" s="143">
        <v>0</v>
      </c>
      <c r="R92" s="144">
        <v>0</v>
      </c>
      <c r="S92" s="142">
        <v>25.2</v>
      </c>
      <c r="T92" s="145">
        <v>1</v>
      </c>
      <c r="U92" s="144">
        <v>374.81041928721174</v>
      </c>
      <c r="V92" s="142">
        <v>-91.6</v>
      </c>
      <c r="W92" s="143">
        <v>5</v>
      </c>
      <c r="X92" s="144">
        <v>2083.7362470862472</v>
      </c>
      <c r="Y92" s="144">
        <v>26.07</v>
      </c>
      <c r="Z92" s="145">
        <v>4</v>
      </c>
      <c r="AA92" s="144">
        <v>7418.4468049792531</v>
      </c>
      <c r="AB92" s="144">
        <v>19.18</v>
      </c>
      <c r="AC92" s="143">
        <v>0</v>
      </c>
      <c r="AD92" s="144">
        <v>0</v>
      </c>
      <c r="AE92" s="142">
        <v>57.53</v>
      </c>
      <c r="AF92" s="145">
        <v>0</v>
      </c>
      <c r="AG92" s="144">
        <v>0</v>
      </c>
      <c r="AH92" s="142">
        <v>0</v>
      </c>
      <c r="AI92" s="143">
        <v>5</v>
      </c>
      <c r="AJ92" s="144">
        <v>8292.4196660482376</v>
      </c>
      <c r="AK92" s="146">
        <v>0</v>
      </c>
      <c r="AL92" s="147">
        <v>5</v>
      </c>
      <c r="AM92" s="148">
        <v>7882.9174603174606</v>
      </c>
      <c r="AN92" s="142">
        <v>62.21</v>
      </c>
      <c r="AO92" s="143">
        <v>0</v>
      </c>
      <c r="AP92" s="149">
        <v>0</v>
      </c>
      <c r="AQ92" s="142">
        <v>23.83</v>
      </c>
      <c r="AR92" s="145">
        <v>5</v>
      </c>
      <c r="AS92" s="144">
        <v>14784.983333333332</v>
      </c>
      <c r="AT92" s="142">
        <v>93.4</v>
      </c>
      <c r="AU92" s="143">
        <v>5</v>
      </c>
      <c r="AV92" s="144">
        <v>7575.6172881355933</v>
      </c>
      <c r="AW92" s="150">
        <v>452.31999999999994</v>
      </c>
      <c r="AX92" s="151">
        <v>35</v>
      </c>
      <c r="AY92" s="152">
        <v>54027</v>
      </c>
      <c r="AZ92" s="150">
        <v>390.20738753611226</v>
      </c>
      <c r="BA92" s="151">
        <v>56580</v>
      </c>
      <c r="BB92" s="150">
        <v>9483.9803990500131</v>
      </c>
      <c r="BC92" s="150">
        <v>1980300</v>
      </c>
      <c r="BD92" s="150">
        <v>1230195.2053589907</v>
      </c>
      <c r="BE92" s="153">
        <v>1284222.2053589907</v>
      </c>
      <c r="BF92" s="150">
        <v>3394800</v>
      </c>
      <c r="BG92" s="151">
        <v>2110577.7946410095</v>
      </c>
      <c r="BH92" s="151">
        <v>56580</v>
      </c>
      <c r="BI92" s="103">
        <v>42.778995151622148</v>
      </c>
      <c r="BJ92" s="104">
        <v>1284264.98</v>
      </c>
      <c r="BK92" s="105">
        <v>447897.37</v>
      </c>
      <c r="BL92" s="106">
        <v>736834.86</v>
      </c>
      <c r="BM92" s="105">
        <v>99532.75</v>
      </c>
      <c r="BN92" s="153">
        <v>1284264.98</v>
      </c>
      <c r="BO92" s="154"/>
      <c r="BP92" s="154"/>
      <c r="BQ92" s="154"/>
      <c r="BR92" s="154"/>
      <c r="BS92" s="154"/>
      <c r="BT92" s="154"/>
    </row>
    <row r="93" spans="1:72" s="155" customFormat="1" ht="10.5" customHeight="1" x14ac:dyDescent="0.15">
      <c r="A93" s="141" t="s">
        <v>185</v>
      </c>
      <c r="B93" s="141">
        <v>10768</v>
      </c>
      <c r="C93" s="141" t="s">
        <v>188</v>
      </c>
      <c r="D93" s="142">
        <v>65.819999999999993</v>
      </c>
      <c r="E93" s="143">
        <v>2</v>
      </c>
      <c r="F93" s="144">
        <v>2629.1848529411764</v>
      </c>
      <c r="G93" s="142">
        <v>62.23</v>
      </c>
      <c r="H93" s="145">
        <v>1</v>
      </c>
      <c r="I93" s="144">
        <v>1295.5403623188406</v>
      </c>
      <c r="J93" s="142">
        <v>55.95</v>
      </c>
      <c r="K93" s="143">
        <v>4</v>
      </c>
      <c r="L93" s="144">
        <v>1575.194449339207</v>
      </c>
      <c r="M93" s="142">
        <v>27.05</v>
      </c>
      <c r="N93" s="145">
        <v>0</v>
      </c>
      <c r="O93" s="144">
        <v>0</v>
      </c>
      <c r="P93" s="142">
        <v>12.86</v>
      </c>
      <c r="Q93" s="143">
        <v>5</v>
      </c>
      <c r="R93" s="144">
        <v>1897.925371549894</v>
      </c>
      <c r="S93" s="142">
        <v>8.7200000000000006</v>
      </c>
      <c r="T93" s="145">
        <v>5</v>
      </c>
      <c r="U93" s="144">
        <v>1874.0520964360589</v>
      </c>
      <c r="V93" s="142">
        <v>-229.68</v>
      </c>
      <c r="W93" s="143">
        <v>5</v>
      </c>
      <c r="X93" s="144">
        <v>2083.7362470862472</v>
      </c>
      <c r="Y93" s="144">
        <v>22.53</v>
      </c>
      <c r="Z93" s="145">
        <v>5</v>
      </c>
      <c r="AA93" s="144">
        <v>9273.0585062240662</v>
      </c>
      <c r="AB93" s="144">
        <v>0</v>
      </c>
      <c r="AC93" s="143">
        <v>0</v>
      </c>
      <c r="AD93" s="144">
        <v>0</v>
      </c>
      <c r="AE93" s="142">
        <v>75.88</v>
      </c>
      <c r="AF93" s="145">
        <v>4</v>
      </c>
      <c r="AG93" s="144">
        <v>39149.905401459851</v>
      </c>
      <c r="AH93" s="142">
        <v>131.47</v>
      </c>
      <c r="AI93" s="143">
        <v>0</v>
      </c>
      <c r="AJ93" s="144">
        <v>0</v>
      </c>
      <c r="AK93" s="146">
        <v>-167.54258776407758</v>
      </c>
      <c r="AL93" s="147">
        <v>4</v>
      </c>
      <c r="AM93" s="148">
        <v>6306.3339682539681</v>
      </c>
      <c r="AN93" s="142">
        <v>55.5</v>
      </c>
      <c r="AO93" s="143">
        <v>0</v>
      </c>
      <c r="AP93" s="149">
        <v>0</v>
      </c>
      <c r="AQ93" s="142">
        <v>30.99</v>
      </c>
      <c r="AR93" s="145">
        <v>5</v>
      </c>
      <c r="AS93" s="144">
        <v>14784.983333333332</v>
      </c>
      <c r="AT93" s="142">
        <v>98</v>
      </c>
      <c r="AU93" s="143">
        <v>5</v>
      </c>
      <c r="AV93" s="144">
        <v>7575.6172881355933</v>
      </c>
      <c r="AW93" s="150">
        <v>249.77741223592244</v>
      </c>
      <c r="AX93" s="151">
        <v>45</v>
      </c>
      <c r="AY93" s="152">
        <v>88445.53</v>
      </c>
      <c r="AZ93" s="150">
        <v>821.30599463475028</v>
      </c>
      <c r="BA93" s="151">
        <v>28284</v>
      </c>
      <c r="BB93" s="150">
        <v>6095.5514681123441</v>
      </c>
      <c r="BC93" s="150">
        <v>1272780</v>
      </c>
      <c r="BD93" s="150">
        <v>790672.04639540275</v>
      </c>
      <c r="BE93" s="153">
        <v>879117.57639540278</v>
      </c>
      <c r="BF93" s="150">
        <v>1697040</v>
      </c>
      <c r="BG93" s="151">
        <v>817922.42360459722</v>
      </c>
      <c r="BH93" s="151">
        <v>28284</v>
      </c>
      <c r="BI93" s="103">
        <v>21.384961097003906</v>
      </c>
      <c r="BJ93" s="104">
        <v>879138.96</v>
      </c>
      <c r="BK93" s="105">
        <v>306606.53000000003</v>
      </c>
      <c r="BL93" s="106">
        <v>504397.65</v>
      </c>
      <c r="BM93" s="105">
        <v>68134.78</v>
      </c>
      <c r="BN93" s="153">
        <v>879138.96</v>
      </c>
      <c r="BO93" s="154"/>
      <c r="BP93" s="154"/>
      <c r="BQ93" s="154"/>
      <c r="BR93" s="154"/>
      <c r="BS93" s="154"/>
      <c r="BT93" s="154"/>
    </row>
    <row r="94" spans="1:72" s="155" customFormat="1" ht="10.5" customHeight="1" x14ac:dyDescent="0.15">
      <c r="A94" s="141" t="s">
        <v>185</v>
      </c>
      <c r="B94" s="141">
        <v>10769</v>
      </c>
      <c r="C94" s="141" t="s">
        <v>189</v>
      </c>
      <c r="D94" s="142">
        <v>62.99</v>
      </c>
      <c r="E94" s="143">
        <v>1</v>
      </c>
      <c r="F94" s="144">
        <v>1314.5924264705882</v>
      </c>
      <c r="G94" s="142">
        <v>62.11</v>
      </c>
      <c r="H94" s="145">
        <v>1</v>
      </c>
      <c r="I94" s="144">
        <v>1295.5403623188406</v>
      </c>
      <c r="J94" s="142">
        <v>46.67</v>
      </c>
      <c r="K94" s="143">
        <v>2</v>
      </c>
      <c r="L94" s="144">
        <v>787.59722466960352</v>
      </c>
      <c r="M94" s="142">
        <v>24.4</v>
      </c>
      <c r="N94" s="145">
        <v>0</v>
      </c>
      <c r="O94" s="144">
        <v>0</v>
      </c>
      <c r="P94" s="142">
        <v>7.96</v>
      </c>
      <c r="Q94" s="143">
        <v>5</v>
      </c>
      <c r="R94" s="144">
        <v>1897.925371549894</v>
      </c>
      <c r="S94" s="142">
        <v>5.72</v>
      </c>
      <c r="T94" s="145">
        <v>5</v>
      </c>
      <c r="U94" s="144">
        <v>1874.0520964360589</v>
      </c>
      <c r="V94" s="142">
        <v>207.1</v>
      </c>
      <c r="W94" s="143">
        <v>0</v>
      </c>
      <c r="X94" s="144">
        <v>0</v>
      </c>
      <c r="Y94" s="144">
        <v>26.6</v>
      </c>
      <c r="Z94" s="145">
        <v>3</v>
      </c>
      <c r="AA94" s="144">
        <v>5563.8351037344401</v>
      </c>
      <c r="AB94" s="144">
        <v>0</v>
      </c>
      <c r="AC94" s="143">
        <v>0</v>
      </c>
      <c r="AD94" s="144">
        <v>0</v>
      </c>
      <c r="AE94" s="142">
        <v>74.27</v>
      </c>
      <c r="AF94" s="145">
        <v>3</v>
      </c>
      <c r="AG94" s="144">
        <v>29362.429051094892</v>
      </c>
      <c r="AH94" s="142">
        <v>63.19</v>
      </c>
      <c r="AI94" s="143">
        <v>3</v>
      </c>
      <c r="AJ94" s="144">
        <v>4975.4517996289424</v>
      </c>
      <c r="AK94" s="146">
        <v>-44.748913931326577</v>
      </c>
      <c r="AL94" s="147">
        <v>4</v>
      </c>
      <c r="AM94" s="148">
        <v>6306.3339682539681</v>
      </c>
      <c r="AN94" s="142">
        <v>65.59</v>
      </c>
      <c r="AO94" s="143">
        <v>0</v>
      </c>
      <c r="AP94" s="149">
        <v>0</v>
      </c>
      <c r="AQ94" s="142">
        <v>26.38</v>
      </c>
      <c r="AR94" s="145">
        <v>5</v>
      </c>
      <c r="AS94" s="144">
        <v>14784.983333333332</v>
      </c>
      <c r="AT94" s="142">
        <v>98.33</v>
      </c>
      <c r="AU94" s="143">
        <v>5</v>
      </c>
      <c r="AV94" s="144">
        <v>7575.6172881355933</v>
      </c>
      <c r="AW94" s="150">
        <v>726.56108606867349</v>
      </c>
      <c r="AX94" s="151">
        <v>37</v>
      </c>
      <c r="AY94" s="152">
        <v>75738.36</v>
      </c>
      <c r="AZ94" s="150">
        <v>578.27472554684277</v>
      </c>
      <c r="BA94" s="151">
        <v>24473</v>
      </c>
      <c r="BB94" s="150">
        <v>4336.5923018331487</v>
      </c>
      <c r="BC94" s="150">
        <v>905501</v>
      </c>
      <c r="BD94" s="150">
        <v>562512.23988677037</v>
      </c>
      <c r="BE94" s="153">
        <v>638250.59988677036</v>
      </c>
      <c r="BF94" s="150">
        <v>1468380</v>
      </c>
      <c r="BG94" s="151">
        <v>830129.40011322964</v>
      </c>
      <c r="BH94" s="151">
        <v>24473</v>
      </c>
      <c r="BI94" s="103">
        <v>18.503540974649152</v>
      </c>
      <c r="BJ94" s="104">
        <v>638269.1</v>
      </c>
      <c r="BK94" s="105">
        <v>222601.3</v>
      </c>
      <c r="BL94" s="106">
        <v>366200.85</v>
      </c>
      <c r="BM94" s="105">
        <v>49466.95</v>
      </c>
      <c r="BN94" s="153">
        <v>638269.1</v>
      </c>
      <c r="BR94" s="154"/>
      <c r="BS94" s="154"/>
      <c r="BT94" s="154"/>
    </row>
    <row r="95" spans="1:72" s="155" customFormat="1" ht="10.5" customHeight="1" x14ac:dyDescent="0.15">
      <c r="A95" s="141" t="s">
        <v>185</v>
      </c>
      <c r="B95" s="141">
        <v>10770</v>
      </c>
      <c r="C95" s="141" t="s">
        <v>190</v>
      </c>
      <c r="D95" s="142">
        <v>69.900000000000006</v>
      </c>
      <c r="E95" s="143">
        <v>2</v>
      </c>
      <c r="F95" s="144">
        <v>2629.1848529411764</v>
      </c>
      <c r="G95" s="142">
        <v>69.12</v>
      </c>
      <c r="H95" s="145">
        <v>2</v>
      </c>
      <c r="I95" s="144">
        <v>2591.0807246376812</v>
      </c>
      <c r="J95" s="142">
        <v>44.19</v>
      </c>
      <c r="K95" s="143">
        <v>1</v>
      </c>
      <c r="L95" s="144">
        <v>393.79861233480176</v>
      </c>
      <c r="M95" s="142">
        <v>34.03</v>
      </c>
      <c r="N95" s="145">
        <v>0</v>
      </c>
      <c r="O95" s="144">
        <v>0</v>
      </c>
      <c r="P95" s="142">
        <v>10.76</v>
      </c>
      <c r="Q95" s="143">
        <v>5</v>
      </c>
      <c r="R95" s="144">
        <v>1897.925371549894</v>
      </c>
      <c r="S95" s="142">
        <v>8.2799999999999994</v>
      </c>
      <c r="T95" s="145">
        <v>5</v>
      </c>
      <c r="U95" s="144">
        <v>1874.0520964360589</v>
      </c>
      <c r="V95" s="142">
        <v>181.45</v>
      </c>
      <c r="W95" s="143">
        <v>0</v>
      </c>
      <c r="X95" s="144">
        <v>0</v>
      </c>
      <c r="Y95" s="144">
        <v>24.27</v>
      </c>
      <c r="Z95" s="145">
        <v>5</v>
      </c>
      <c r="AA95" s="144">
        <v>9273.0585062240662</v>
      </c>
      <c r="AB95" s="144">
        <v>0</v>
      </c>
      <c r="AC95" s="143">
        <v>0</v>
      </c>
      <c r="AD95" s="144">
        <v>0</v>
      </c>
      <c r="AE95" s="142">
        <v>65.45</v>
      </c>
      <c r="AF95" s="145">
        <v>1</v>
      </c>
      <c r="AG95" s="144">
        <v>9787.4763503649629</v>
      </c>
      <c r="AH95" s="142">
        <v>0</v>
      </c>
      <c r="AI95" s="143">
        <v>5</v>
      </c>
      <c r="AJ95" s="144">
        <v>8292.4196660482376</v>
      </c>
      <c r="AK95" s="146">
        <v>-7.6141165721247193</v>
      </c>
      <c r="AL95" s="147">
        <v>5</v>
      </c>
      <c r="AM95" s="148">
        <v>7882.9174603174606</v>
      </c>
      <c r="AN95" s="142">
        <v>76.290000000000006</v>
      </c>
      <c r="AO95" s="143">
        <v>3</v>
      </c>
      <c r="AP95" s="149">
        <v>41015.283176470584</v>
      </c>
      <c r="AQ95" s="142">
        <v>21.03</v>
      </c>
      <c r="AR95" s="145">
        <v>5</v>
      </c>
      <c r="AS95" s="144">
        <v>14784.983333333332</v>
      </c>
      <c r="AT95" s="142">
        <v>97.25</v>
      </c>
      <c r="AU95" s="143">
        <v>5</v>
      </c>
      <c r="AV95" s="144">
        <v>7575.6172881355933</v>
      </c>
      <c r="AW95" s="150">
        <v>694.40588342787521</v>
      </c>
      <c r="AX95" s="151">
        <v>44</v>
      </c>
      <c r="AY95" s="152">
        <v>107997.8</v>
      </c>
      <c r="AZ95" s="150">
        <v>980.58258357408181</v>
      </c>
      <c r="BA95" s="151">
        <v>21312</v>
      </c>
      <c r="BB95" s="150">
        <v>4490.9326726457457</v>
      </c>
      <c r="BC95" s="150">
        <v>937728</v>
      </c>
      <c r="BD95" s="150">
        <v>582532.18680547166</v>
      </c>
      <c r="BE95" s="153">
        <v>690529.98680547171</v>
      </c>
      <c r="BF95" s="150">
        <v>1278720</v>
      </c>
      <c r="BG95" s="151">
        <v>588190.01319452829</v>
      </c>
      <c r="BH95" s="151">
        <v>21312</v>
      </c>
      <c r="BI95" s="103">
        <v>16.11357272307125</v>
      </c>
      <c r="BJ95" s="104">
        <v>690546.1</v>
      </c>
      <c r="BK95" s="105">
        <v>240833.31</v>
      </c>
      <c r="BL95" s="106">
        <v>396194.28</v>
      </c>
      <c r="BM95" s="105">
        <v>53518.51</v>
      </c>
      <c r="BN95" s="153">
        <v>690546.1</v>
      </c>
      <c r="BO95" s="154"/>
      <c r="BP95" s="154"/>
      <c r="BQ95" s="154"/>
      <c r="BR95" s="154"/>
      <c r="BS95" s="154"/>
      <c r="BT95" s="154"/>
    </row>
    <row r="96" spans="1:72" s="155" customFormat="1" ht="10.5" customHeight="1" x14ac:dyDescent="0.15">
      <c r="A96" s="141" t="s">
        <v>185</v>
      </c>
      <c r="B96" s="141">
        <v>10771</v>
      </c>
      <c r="C96" s="141" t="s">
        <v>191</v>
      </c>
      <c r="D96" s="142">
        <v>63.18</v>
      </c>
      <c r="E96" s="143">
        <v>1</v>
      </c>
      <c r="F96" s="144">
        <v>1314.5924264705882</v>
      </c>
      <c r="G96" s="142">
        <v>60.5</v>
      </c>
      <c r="H96" s="145">
        <v>1</v>
      </c>
      <c r="I96" s="144">
        <v>1295.5403623188406</v>
      </c>
      <c r="J96" s="142">
        <v>57.45</v>
      </c>
      <c r="K96" s="143">
        <v>4</v>
      </c>
      <c r="L96" s="144">
        <v>1575.194449339207</v>
      </c>
      <c r="M96" s="142">
        <v>24.17</v>
      </c>
      <c r="N96" s="145">
        <v>0</v>
      </c>
      <c r="O96" s="144">
        <v>0</v>
      </c>
      <c r="P96" s="142">
        <v>16.73</v>
      </c>
      <c r="Q96" s="143">
        <v>5</v>
      </c>
      <c r="R96" s="144">
        <v>1897.925371549894</v>
      </c>
      <c r="S96" s="142">
        <v>11.13</v>
      </c>
      <c r="T96" s="145">
        <v>5</v>
      </c>
      <c r="U96" s="144">
        <v>1874.0520964360589</v>
      </c>
      <c r="V96" s="142">
        <v>-470.87</v>
      </c>
      <c r="W96" s="143">
        <v>5</v>
      </c>
      <c r="X96" s="144">
        <v>2083.7362470862472</v>
      </c>
      <c r="Y96" s="144">
        <v>22.12</v>
      </c>
      <c r="Z96" s="145">
        <v>5</v>
      </c>
      <c r="AA96" s="144">
        <v>9273.0585062240662</v>
      </c>
      <c r="AB96" s="144">
        <v>0</v>
      </c>
      <c r="AC96" s="143">
        <v>0</v>
      </c>
      <c r="AD96" s="144">
        <v>0</v>
      </c>
      <c r="AE96" s="142">
        <v>41.51</v>
      </c>
      <c r="AF96" s="145">
        <v>0</v>
      </c>
      <c r="AG96" s="144">
        <v>0</v>
      </c>
      <c r="AH96" s="142">
        <v>31.09</v>
      </c>
      <c r="AI96" s="143">
        <v>5</v>
      </c>
      <c r="AJ96" s="144">
        <v>8292.4196660482376</v>
      </c>
      <c r="AK96" s="146">
        <v>-26.407965159773433</v>
      </c>
      <c r="AL96" s="147">
        <v>4</v>
      </c>
      <c r="AM96" s="148">
        <v>6306.3339682539681</v>
      </c>
      <c r="AN96" s="142">
        <v>55.4</v>
      </c>
      <c r="AO96" s="143">
        <v>0</v>
      </c>
      <c r="AP96" s="149">
        <v>0</v>
      </c>
      <c r="AQ96" s="142">
        <v>20.67</v>
      </c>
      <c r="AR96" s="145">
        <v>5</v>
      </c>
      <c r="AS96" s="144">
        <v>14784.983333333332</v>
      </c>
      <c r="AT96" s="142">
        <v>75</v>
      </c>
      <c r="AU96" s="143">
        <v>2</v>
      </c>
      <c r="AV96" s="144">
        <v>3030.2469152542371</v>
      </c>
      <c r="AW96" s="150">
        <v>-18.327965159773427</v>
      </c>
      <c r="AX96" s="151">
        <v>42</v>
      </c>
      <c r="AY96" s="152">
        <v>51728.08</v>
      </c>
      <c r="AZ96" s="150">
        <v>448.32425918283116</v>
      </c>
      <c r="BA96" s="151">
        <v>16605</v>
      </c>
      <c r="BB96" s="150">
        <v>3340.0104883610911</v>
      </c>
      <c r="BC96" s="150">
        <v>697410</v>
      </c>
      <c r="BD96" s="150">
        <v>433242.659278601</v>
      </c>
      <c r="BE96" s="153">
        <v>484970.73927860102</v>
      </c>
      <c r="BF96" s="150">
        <v>996300</v>
      </c>
      <c r="BG96" s="151">
        <v>511329.26072139898</v>
      </c>
      <c r="BH96" s="151">
        <v>16605</v>
      </c>
      <c r="BI96" s="103">
        <v>12.554705098845632</v>
      </c>
      <c r="BJ96" s="104">
        <v>484983.29</v>
      </c>
      <c r="BK96" s="105">
        <v>169141.68</v>
      </c>
      <c r="BL96" s="106">
        <v>278254.57</v>
      </c>
      <c r="BM96" s="105">
        <v>37587.040000000001</v>
      </c>
      <c r="BN96" s="153">
        <v>484983.29</v>
      </c>
      <c r="BO96" s="154"/>
      <c r="BP96" s="154"/>
      <c r="BQ96" s="154"/>
      <c r="BR96" s="154"/>
      <c r="BS96" s="154"/>
      <c r="BT96" s="154"/>
    </row>
    <row r="97" spans="1:72" s="155" customFormat="1" ht="10.5" customHeight="1" x14ac:dyDescent="0.15">
      <c r="A97" s="141" t="s">
        <v>185</v>
      </c>
      <c r="B97" s="141">
        <v>10772</v>
      </c>
      <c r="C97" s="141" t="s">
        <v>192</v>
      </c>
      <c r="D97" s="142">
        <v>67.3</v>
      </c>
      <c r="E97" s="143">
        <v>2</v>
      </c>
      <c r="F97" s="144">
        <v>2629.1848529411764</v>
      </c>
      <c r="G97" s="142">
        <v>68.69</v>
      </c>
      <c r="H97" s="145">
        <v>2</v>
      </c>
      <c r="I97" s="144">
        <v>2591.0807246376812</v>
      </c>
      <c r="J97" s="142">
        <v>40.159999999999997</v>
      </c>
      <c r="K97" s="143">
        <v>0</v>
      </c>
      <c r="L97" s="144">
        <v>0</v>
      </c>
      <c r="M97" s="142">
        <v>52.86</v>
      </c>
      <c r="N97" s="145">
        <v>2</v>
      </c>
      <c r="O97" s="144">
        <v>2648.6602962962966</v>
      </c>
      <c r="P97" s="142">
        <v>21.79</v>
      </c>
      <c r="Q97" s="143">
        <v>3</v>
      </c>
      <c r="R97" s="144">
        <v>1138.7552229299363</v>
      </c>
      <c r="S97" s="142">
        <v>24.58</v>
      </c>
      <c r="T97" s="145">
        <v>3</v>
      </c>
      <c r="U97" s="144">
        <v>1124.4312578616352</v>
      </c>
      <c r="V97" s="142">
        <v>-205.22</v>
      </c>
      <c r="W97" s="143">
        <v>5</v>
      </c>
      <c r="X97" s="144">
        <v>2083.7362470862472</v>
      </c>
      <c r="Y97" s="144">
        <v>24</v>
      </c>
      <c r="Z97" s="145">
        <v>5</v>
      </c>
      <c r="AA97" s="144">
        <v>9273.0585062240662</v>
      </c>
      <c r="AB97" s="144">
        <v>18.52</v>
      </c>
      <c r="AC97" s="143">
        <v>0</v>
      </c>
      <c r="AD97" s="144">
        <v>0</v>
      </c>
      <c r="AE97" s="142">
        <v>71.319999999999993</v>
      </c>
      <c r="AF97" s="145">
        <v>3</v>
      </c>
      <c r="AG97" s="144">
        <v>29362.429051094892</v>
      </c>
      <c r="AH97" s="142">
        <v>18.18</v>
      </c>
      <c r="AI97" s="143">
        <v>5</v>
      </c>
      <c r="AJ97" s="144">
        <v>8292.4196660482376</v>
      </c>
      <c r="AK97" s="146">
        <v>-21.804464311886267</v>
      </c>
      <c r="AL97" s="147">
        <v>4</v>
      </c>
      <c r="AM97" s="148">
        <v>6306.3339682539681</v>
      </c>
      <c r="AN97" s="142">
        <v>45.05</v>
      </c>
      <c r="AO97" s="143">
        <v>0</v>
      </c>
      <c r="AP97" s="149">
        <v>0</v>
      </c>
      <c r="AQ97" s="142">
        <v>23.24</v>
      </c>
      <c r="AR97" s="145">
        <v>5</v>
      </c>
      <c r="AS97" s="144">
        <v>14784.983333333332</v>
      </c>
      <c r="AT97" s="142">
        <v>92.35</v>
      </c>
      <c r="AU97" s="143">
        <v>5</v>
      </c>
      <c r="AV97" s="144">
        <v>7575.6172881355933</v>
      </c>
      <c r="AW97" s="150">
        <v>341.01553568811369</v>
      </c>
      <c r="AX97" s="151">
        <v>44</v>
      </c>
      <c r="AY97" s="152">
        <v>87810.69</v>
      </c>
      <c r="AZ97" s="150">
        <v>797.29062319438719</v>
      </c>
      <c r="BA97" s="151">
        <v>55604</v>
      </c>
      <c r="BB97" s="150">
        <v>11717.052380339434</v>
      </c>
      <c r="BC97" s="150">
        <v>2446576</v>
      </c>
      <c r="BD97" s="150">
        <v>1519853.5902370235</v>
      </c>
      <c r="BE97" s="153">
        <v>1607664.2802370235</v>
      </c>
      <c r="BF97" s="150">
        <v>3336240</v>
      </c>
      <c r="BG97" s="151">
        <v>1728575.7197629765</v>
      </c>
      <c r="BH97" s="151">
        <v>55604</v>
      </c>
      <c r="BI97" s="103">
        <v>42.041061265655685</v>
      </c>
      <c r="BJ97" s="104">
        <v>1607706.32</v>
      </c>
      <c r="BK97" s="105">
        <v>560700.04</v>
      </c>
      <c r="BL97" s="106">
        <v>922406.27</v>
      </c>
      <c r="BM97" s="105">
        <v>124600.01</v>
      </c>
      <c r="BN97" s="153">
        <v>1607706.32</v>
      </c>
      <c r="BO97" s="154"/>
      <c r="BP97" s="154"/>
      <c r="BQ97" s="154"/>
      <c r="BR97" s="154"/>
      <c r="BS97" s="154"/>
      <c r="BT97" s="154"/>
    </row>
    <row r="98" spans="1:72" s="155" customFormat="1" ht="10.5" customHeight="1" x14ac:dyDescent="0.15">
      <c r="A98" s="141" t="s">
        <v>185</v>
      </c>
      <c r="B98" s="141">
        <v>10773</v>
      </c>
      <c r="C98" s="141" t="s">
        <v>193</v>
      </c>
      <c r="D98" s="142">
        <v>68.78</v>
      </c>
      <c r="E98" s="143">
        <v>2</v>
      </c>
      <c r="F98" s="144">
        <v>2629.1848529411764</v>
      </c>
      <c r="G98" s="142">
        <v>66.05</v>
      </c>
      <c r="H98" s="145">
        <v>2</v>
      </c>
      <c r="I98" s="144">
        <v>2591.0807246376812</v>
      </c>
      <c r="J98" s="142">
        <v>53.16</v>
      </c>
      <c r="K98" s="143">
        <v>3</v>
      </c>
      <c r="L98" s="144">
        <v>1181.3958370044052</v>
      </c>
      <c r="M98" s="142">
        <v>23.95</v>
      </c>
      <c r="N98" s="145">
        <v>0</v>
      </c>
      <c r="O98" s="144">
        <v>0</v>
      </c>
      <c r="P98" s="142">
        <v>7.83</v>
      </c>
      <c r="Q98" s="143">
        <v>5</v>
      </c>
      <c r="R98" s="144">
        <v>1897.925371549894</v>
      </c>
      <c r="S98" s="142">
        <v>8.52</v>
      </c>
      <c r="T98" s="145">
        <v>5</v>
      </c>
      <c r="U98" s="144">
        <v>1874.0520964360589</v>
      </c>
      <c r="V98" s="142">
        <v>-392.91</v>
      </c>
      <c r="W98" s="143">
        <v>5</v>
      </c>
      <c r="X98" s="144">
        <v>2083.7362470862472</v>
      </c>
      <c r="Y98" s="144">
        <v>23.1</v>
      </c>
      <c r="Z98" s="145">
        <v>5</v>
      </c>
      <c r="AA98" s="144">
        <v>9273.0585062240662</v>
      </c>
      <c r="AB98" s="144">
        <v>0</v>
      </c>
      <c r="AC98" s="143">
        <v>0</v>
      </c>
      <c r="AD98" s="144">
        <v>0</v>
      </c>
      <c r="AE98" s="142">
        <v>62.6</v>
      </c>
      <c r="AF98" s="145">
        <v>0</v>
      </c>
      <c r="AG98" s="144">
        <v>0</v>
      </c>
      <c r="AH98" s="142">
        <v>115.59</v>
      </c>
      <c r="AI98" s="143">
        <v>0</v>
      </c>
      <c r="AJ98" s="144">
        <v>0</v>
      </c>
      <c r="AK98" s="146">
        <v>-210.7762495761275</v>
      </c>
      <c r="AL98" s="147">
        <v>4</v>
      </c>
      <c r="AM98" s="148">
        <v>6306.3339682539681</v>
      </c>
      <c r="AN98" s="142">
        <v>61.74</v>
      </c>
      <c r="AO98" s="143">
        <v>0</v>
      </c>
      <c r="AP98" s="149">
        <v>0</v>
      </c>
      <c r="AQ98" s="142">
        <v>30.77</v>
      </c>
      <c r="AR98" s="145">
        <v>5</v>
      </c>
      <c r="AS98" s="144">
        <v>14784.983333333332</v>
      </c>
      <c r="AT98" s="142">
        <v>91.47</v>
      </c>
      <c r="AU98" s="143">
        <v>5</v>
      </c>
      <c r="AV98" s="144">
        <v>7575.6172881355933</v>
      </c>
      <c r="AW98" s="150">
        <v>9.8737504238724654</v>
      </c>
      <c r="AX98" s="151">
        <v>41</v>
      </c>
      <c r="AY98" s="152">
        <v>50197.37</v>
      </c>
      <c r="AZ98" s="150">
        <v>424.69916838629803</v>
      </c>
      <c r="BA98" s="151">
        <v>22166</v>
      </c>
      <c r="BB98" s="150">
        <v>4352.4204870671338</v>
      </c>
      <c r="BC98" s="150">
        <v>908806</v>
      </c>
      <c r="BD98" s="150">
        <v>564565.36070367252</v>
      </c>
      <c r="BE98" s="153">
        <v>614762.73070367251</v>
      </c>
      <c r="BF98" s="150">
        <v>1329960</v>
      </c>
      <c r="BG98" s="151">
        <v>715197.26929632749</v>
      </c>
      <c r="BH98" s="151">
        <v>22166</v>
      </c>
      <c r="BI98" s="103">
        <v>16.759264873291919</v>
      </c>
      <c r="BJ98" s="104">
        <v>614779.49</v>
      </c>
      <c r="BK98" s="105">
        <v>214409.11</v>
      </c>
      <c r="BL98" s="106">
        <v>352723.91</v>
      </c>
      <c r="BM98" s="105">
        <v>47646.47</v>
      </c>
      <c r="BN98" s="153">
        <v>614779.49</v>
      </c>
      <c r="BO98" s="154"/>
      <c r="BP98" s="154"/>
      <c r="BQ98" s="154"/>
      <c r="BR98" s="154"/>
      <c r="BS98" s="154"/>
      <c r="BT98" s="154"/>
    </row>
    <row r="99" spans="1:72" s="155" customFormat="1" ht="10.5" customHeight="1" x14ac:dyDescent="0.15">
      <c r="A99" s="141" t="s">
        <v>185</v>
      </c>
      <c r="B99" s="141">
        <v>10774</v>
      </c>
      <c r="C99" s="141" t="s">
        <v>194</v>
      </c>
      <c r="D99" s="142">
        <v>65.599999999999994</v>
      </c>
      <c r="E99" s="143">
        <v>2</v>
      </c>
      <c r="F99" s="144">
        <v>2629.1848529411764</v>
      </c>
      <c r="G99" s="142">
        <v>64.14</v>
      </c>
      <c r="H99" s="145">
        <v>2</v>
      </c>
      <c r="I99" s="144">
        <v>2591.0807246376812</v>
      </c>
      <c r="J99" s="142">
        <v>56.92</v>
      </c>
      <c r="K99" s="143">
        <v>4</v>
      </c>
      <c r="L99" s="144">
        <v>1575.194449339207</v>
      </c>
      <c r="M99" s="142">
        <v>39.29</v>
      </c>
      <c r="N99" s="145">
        <v>1</v>
      </c>
      <c r="O99" s="144">
        <v>1324.3301481481483</v>
      </c>
      <c r="P99" s="142">
        <v>21.06</v>
      </c>
      <c r="Q99" s="143">
        <v>3</v>
      </c>
      <c r="R99" s="144">
        <v>1138.7552229299363</v>
      </c>
      <c r="S99" s="142">
        <v>10.34</v>
      </c>
      <c r="T99" s="145">
        <v>5</v>
      </c>
      <c r="U99" s="144">
        <v>1874.0520964360589</v>
      </c>
      <c r="V99" s="142">
        <v>-336.44</v>
      </c>
      <c r="W99" s="143">
        <v>5</v>
      </c>
      <c r="X99" s="144">
        <v>2083.7362470862472</v>
      </c>
      <c r="Y99" s="144">
        <v>13.3</v>
      </c>
      <c r="Z99" s="145">
        <v>5</v>
      </c>
      <c r="AA99" s="144">
        <v>9273.0585062240662</v>
      </c>
      <c r="AB99" s="144">
        <v>30</v>
      </c>
      <c r="AC99" s="143">
        <v>0</v>
      </c>
      <c r="AD99" s="144">
        <v>0</v>
      </c>
      <c r="AE99" s="142">
        <v>64.180000000000007</v>
      </c>
      <c r="AF99" s="145">
        <v>1</v>
      </c>
      <c r="AG99" s="144">
        <v>9787.4763503649629</v>
      </c>
      <c r="AH99" s="142">
        <v>115.82</v>
      </c>
      <c r="AI99" s="143">
        <v>0</v>
      </c>
      <c r="AJ99" s="144">
        <v>0</v>
      </c>
      <c r="AK99" s="146">
        <v>-180.42115280752398</v>
      </c>
      <c r="AL99" s="147">
        <v>4</v>
      </c>
      <c r="AM99" s="148">
        <v>6306.3339682539681</v>
      </c>
      <c r="AN99" s="142">
        <v>63.97</v>
      </c>
      <c r="AO99" s="143">
        <v>0</v>
      </c>
      <c r="AP99" s="149">
        <v>0</v>
      </c>
      <c r="AQ99" s="142">
        <v>20.62</v>
      </c>
      <c r="AR99" s="145">
        <v>5</v>
      </c>
      <c r="AS99" s="144">
        <v>14784.983333333332</v>
      </c>
      <c r="AT99" s="142">
        <v>89.25</v>
      </c>
      <c r="AU99" s="143">
        <v>4</v>
      </c>
      <c r="AV99" s="144">
        <v>6060.4938305084743</v>
      </c>
      <c r="AW99" s="150">
        <v>137.62884719247606</v>
      </c>
      <c r="AX99" s="151">
        <v>41</v>
      </c>
      <c r="AY99" s="152">
        <v>59428.68</v>
      </c>
      <c r="AZ99" s="150">
        <v>502.80146099876185</v>
      </c>
      <c r="BA99" s="151">
        <v>25111</v>
      </c>
      <c r="BB99" s="150">
        <v>4930.6880289967885</v>
      </c>
      <c r="BC99" s="150">
        <v>1029551</v>
      </c>
      <c r="BD99" s="150">
        <v>639574.15738653438</v>
      </c>
      <c r="BE99" s="153">
        <v>699002.83738653443</v>
      </c>
      <c r="BF99" s="150">
        <v>1506660</v>
      </c>
      <c r="BG99" s="151">
        <v>807657.16261346557</v>
      </c>
      <c r="BH99" s="151">
        <v>25111</v>
      </c>
      <c r="BI99" s="103">
        <v>18.985919887811662</v>
      </c>
      <c r="BJ99" s="104">
        <v>699021.82</v>
      </c>
      <c r="BK99" s="105">
        <v>243789.28</v>
      </c>
      <c r="BL99" s="106">
        <v>401057.15</v>
      </c>
      <c r="BM99" s="105">
        <v>54175.4</v>
      </c>
      <c r="BN99" s="153">
        <v>699021.83</v>
      </c>
      <c r="BO99" s="154"/>
      <c r="BP99" s="154"/>
      <c r="BQ99" s="154"/>
      <c r="BR99" s="154"/>
      <c r="BS99" s="154"/>
      <c r="BT99" s="154"/>
    </row>
    <row r="100" spans="1:72" s="155" customFormat="1" ht="10.5" customHeight="1" x14ac:dyDescent="0.15">
      <c r="A100" s="141" t="s">
        <v>185</v>
      </c>
      <c r="B100" s="141">
        <v>10775</v>
      </c>
      <c r="C100" s="141" t="s">
        <v>195</v>
      </c>
      <c r="D100" s="142">
        <v>71.67</v>
      </c>
      <c r="E100" s="143">
        <v>2</v>
      </c>
      <c r="F100" s="144">
        <v>2629.1848529411764</v>
      </c>
      <c r="G100" s="142">
        <v>70.319999999999993</v>
      </c>
      <c r="H100" s="145">
        <v>2</v>
      </c>
      <c r="I100" s="144">
        <v>2591.0807246376812</v>
      </c>
      <c r="J100" s="142">
        <v>64.77</v>
      </c>
      <c r="K100" s="143">
        <v>5</v>
      </c>
      <c r="L100" s="144">
        <v>1968.9930616740089</v>
      </c>
      <c r="M100" s="142">
        <v>30.04</v>
      </c>
      <c r="N100" s="145">
        <v>0</v>
      </c>
      <c r="O100" s="144">
        <v>0</v>
      </c>
      <c r="P100" s="142">
        <v>25</v>
      </c>
      <c r="Q100" s="143">
        <v>3</v>
      </c>
      <c r="R100" s="144">
        <v>1138.7552229299363</v>
      </c>
      <c r="S100" s="142">
        <v>19.559999999999999</v>
      </c>
      <c r="T100" s="145">
        <v>5</v>
      </c>
      <c r="U100" s="144">
        <v>1874.0520964360589</v>
      </c>
      <c r="V100" s="142">
        <v>-27.37</v>
      </c>
      <c r="W100" s="143">
        <v>5</v>
      </c>
      <c r="X100" s="144">
        <v>2083.7362470862472</v>
      </c>
      <c r="Y100" s="144">
        <v>46.61</v>
      </c>
      <c r="Z100" s="145">
        <v>0</v>
      </c>
      <c r="AA100" s="144">
        <v>0</v>
      </c>
      <c r="AB100" s="144">
        <v>14.29</v>
      </c>
      <c r="AC100" s="143">
        <v>3</v>
      </c>
      <c r="AD100" s="144">
        <v>24831.19</v>
      </c>
      <c r="AE100" s="142">
        <v>64.17</v>
      </c>
      <c r="AF100" s="145">
        <v>1</v>
      </c>
      <c r="AG100" s="144">
        <v>9787.4763503649629</v>
      </c>
      <c r="AH100" s="142">
        <v>41.07</v>
      </c>
      <c r="AI100" s="143">
        <v>5</v>
      </c>
      <c r="AJ100" s="144">
        <v>8292.4196660482376</v>
      </c>
      <c r="AK100" s="146">
        <v>-46.883746715712036</v>
      </c>
      <c r="AL100" s="147">
        <v>4</v>
      </c>
      <c r="AM100" s="148">
        <v>6306.3339682539681</v>
      </c>
      <c r="AN100" s="142">
        <v>67.56</v>
      </c>
      <c r="AO100" s="143">
        <v>0</v>
      </c>
      <c r="AP100" s="149">
        <v>0</v>
      </c>
      <c r="AQ100" s="142">
        <v>32.119999999999997</v>
      </c>
      <c r="AR100" s="145">
        <v>5</v>
      </c>
      <c r="AS100" s="144">
        <v>14784.983333333332</v>
      </c>
      <c r="AT100" s="142">
        <v>97.41</v>
      </c>
      <c r="AU100" s="143">
        <v>5</v>
      </c>
      <c r="AV100" s="144">
        <v>7575.6172881355933</v>
      </c>
      <c r="AW100" s="150">
        <v>570.33625328428798</v>
      </c>
      <c r="AX100" s="151">
        <v>45</v>
      </c>
      <c r="AY100" s="152">
        <v>83863.820000000007</v>
      </c>
      <c r="AZ100" s="150">
        <v>778.760193974412</v>
      </c>
      <c r="BA100" s="151">
        <v>21040</v>
      </c>
      <c r="BB100" s="150">
        <v>4534.379963551256</v>
      </c>
      <c r="BC100" s="150">
        <v>946800</v>
      </c>
      <c r="BD100" s="150">
        <v>588167.86367413646</v>
      </c>
      <c r="BE100" s="153">
        <v>672031.68367413641</v>
      </c>
      <c r="BF100" s="150">
        <v>1262400</v>
      </c>
      <c r="BG100" s="151">
        <v>590368.31632586359</v>
      </c>
      <c r="BH100" s="151">
        <v>21040</v>
      </c>
      <c r="BI100" s="103">
        <v>15.907919017146167</v>
      </c>
      <c r="BJ100" s="104">
        <v>672047.59</v>
      </c>
      <c r="BK100" s="105">
        <v>234381.81</v>
      </c>
      <c r="BL100" s="106">
        <v>385580.94</v>
      </c>
      <c r="BM100" s="105">
        <v>52084.85</v>
      </c>
      <c r="BN100" s="153">
        <v>672047.6</v>
      </c>
      <c r="BO100" s="154"/>
      <c r="BP100" s="154"/>
      <c r="BQ100" s="154"/>
      <c r="BR100" s="154"/>
      <c r="BS100" s="154"/>
      <c r="BT100" s="154"/>
    </row>
    <row r="101" spans="1:72" s="155" customFormat="1" ht="10.5" customHeight="1" x14ac:dyDescent="0.15">
      <c r="A101" s="141" t="s">
        <v>185</v>
      </c>
      <c r="B101" s="141">
        <v>10776</v>
      </c>
      <c r="C101" s="141" t="s">
        <v>196</v>
      </c>
      <c r="D101" s="142">
        <v>54.04</v>
      </c>
      <c r="E101" s="143">
        <v>0</v>
      </c>
      <c r="F101" s="144">
        <v>0</v>
      </c>
      <c r="G101" s="142">
        <v>52.42</v>
      </c>
      <c r="H101" s="145">
        <v>0</v>
      </c>
      <c r="I101" s="144">
        <v>0</v>
      </c>
      <c r="J101" s="142">
        <v>49.32</v>
      </c>
      <c r="K101" s="143">
        <v>2</v>
      </c>
      <c r="L101" s="144">
        <v>787.59722466960352</v>
      </c>
      <c r="M101" s="142">
        <v>31.67</v>
      </c>
      <c r="N101" s="145">
        <v>0</v>
      </c>
      <c r="O101" s="144">
        <v>0</v>
      </c>
      <c r="P101" s="142">
        <v>6.55</v>
      </c>
      <c r="Q101" s="143">
        <v>5</v>
      </c>
      <c r="R101" s="144">
        <v>1897.925371549894</v>
      </c>
      <c r="S101" s="142">
        <v>13.35</v>
      </c>
      <c r="T101" s="145">
        <v>5</v>
      </c>
      <c r="U101" s="144">
        <v>1874.0520964360589</v>
      </c>
      <c r="V101" s="142">
        <v>-108.04</v>
      </c>
      <c r="W101" s="143">
        <v>5</v>
      </c>
      <c r="X101" s="144">
        <v>2083.7362470862472</v>
      </c>
      <c r="Y101" s="144">
        <v>20.39</v>
      </c>
      <c r="Z101" s="145">
        <v>5</v>
      </c>
      <c r="AA101" s="144">
        <v>9273.0585062240662</v>
      </c>
      <c r="AB101" s="144">
        <v>0</v>
      </c>
      <c r="AC101" s="143">
        <v>0</v>
      </c>
      <c r="AD101" s="144">
        <v>0</v>
      </c>
      <c r="AE101" s="142">
        <v>71.260000000000005</v>
      </c>
      <c r="AF101" s="145">
        <v>3</v>
      </c>
      <c r="AG101" s="144">
        <v>29362.429051094892</v>
      </c>
      <c r="AH101" s="142">
        <v>4.87</v>
      </c>
      <c r="AI101" s="143">
        <v>5</v>
      </c>
      <c r="AJ101" s="144">
        <v>8292.4196660482376</v>
      </c>
      <c r="AK101" s="146">
        <v>0.05</v>
      </c>
      <c r="AL101" s="147">
        <v>5</v>
      </c>
      <c r="AM101" s="148">
        <v>7882.9174603174606</v>
      </c>
      <c r="AN101" s="142">
        <v>65.75</v>
      </c>
      <c r="AO101" s="143">
        <v>0</v>
      </c>
      <c r="AP101" s="149">
        <v>0</v>
      </c>
      <c r="AQ101" s="142">
        <v>17.63</v>
      </c>
      <c r="AR101" s="145">
        <v>4</v>
      </c>
      <c r="AS101" s="144">
        <v>11827.986666666666</v>
      </c>
      <c r="AT101" s="142">
        <v>98.44</v>
      </c>
      <c r="AU101" s="143">
        <v>5</v>
      </c>
      <c r="AV101" s="144">
        <v>7575.6172881355933</v>
      </c>
      <c r="AW101" s="150">
        <v>377.7</v>
      </c>
      <c r="AX101" s="151">
        <v>44</v>
      </c>
      <c r="AY101" s="152">
        <v>80857.740000000005</v>
      </c>
      <c r="AZ101" s="150">
        <v>734.16024762690881</v>
      </c>
      <c r="BA101" s="151">
        <v>23266</v>
      </c>
      <c r="BB101" s="150">
        <v>4902.6857902484944</v>
      </c>
      <c r="BC101" s="150">
        <v>1023704</v>
      </c>
      <c r="BD101" s="150">
        <v>635941.9040078877</v>
      </c>
      <c r="BE101" s="153">
        <v>716799.64400788769</v>
      </c>
      <c r="BF101" s="150">
        <v>1395960</v>
      </c>
      <c r="BG101" s="151">
        <v>679160.35599211231</v>
      </c>
      <c r="BH101" s="151">
        <v>23266</v>
      </c>
      <c r="BI101" s="103">
        <v>17.590952654606593</v>
      </c>
      <c r="BJ101" s="104">
        <v>716817.23</v>
      </c>
      <c r="BK101" s="105">
        <v>249995.57</v>
      </c>
      <c r="BL101" s="106">
        <v>411267.09</v>
      </c>
      <c r="BM101" s="105">
        <v>55554.57</v>
      </c>
      <c r="BN101" s="153">
        <v>716817.23</v>
      </c>
      <c r="BR101" s="154"/>
      <c r="BS101" s="154"/>
      <c r="BT101" s="154"/>
    </row>
    <row r="102" spans="1:72" s="155" customFormat="1" ht="10.5" customHeight="1" x14ac:dyDescent="0.15">
      <c r="A102" s="141" t="s">
        <v>185</v>
      </c>
      <c r="B102" s="141">
        <v>10777</v>
      </c>
      <c r="C102" s="141" t="s">
        <v>197</v>
      </c>
      <c r="D102" s="142">
        <v>41.34</v>
      </c>
      <c r="E102" s="143">
        <v>0</v>
      </c>
      <c r="F102" s="144">
        <v>0</v>
      </c>
      <c r="G102" s="142">
        <v>42.64</v>
      </c>
      <c r="H102" s="145">
        <v>0</v>
      </c>
      <c r="I102" s="144">
        <v>0</v>
      </c>
      <c r="J102" s="142">
        <v>44.78</v>
      </c>
      <c r="K102" s="143">
        <v>1</v>
      </c>
      <c r="L102" s="144">
        <v>393.79861233480176</v>
      </c>
      <c r="M102" s="142">
        <v>22.75</v>
      </c>
      <c r="N102" s="145">
        <v>0</v>
      </c>
      <c r="O102" s="144">
        <v>0</v>
      </c>
      <c r="P102" s="142">
        <v>22.19</v>
      </c>
      <c r="Q102" s="143">
        <v>3</v>
      </c>
      <c r="R102" s="144">
        <v>1138.7552229299363</v>
      </c>
      <c r="S102" s="142">
        <v>16.670000000000002</v>
      </c>
      <c r="T102" s="145">
        <v>5</v>
      </c>
      <c r="U102" s="144">
        <v>1874.0520964360589</v>
      </c>
      <c r="V102" s="142">
        <v>-121.38</v>
      </c>
      <c r="W102" s="143">
        <v>5</v>
      </c>
      <c r="X102" s="144">
        <v>2083.7362470862472</v>
      </c>
      <c r="Y102" s="144">
        <v>23.42</v>
      </c>
      <c r="Z102" s="145">
        <v>5</v>
      </c>
      <c r="AA102" s="144">
        <v>9273.0585062240662</v>
      </c>
      <c r="AB102" s="144">
        <v>23.81</v>
      </c>
      <c r="AC102" s="143">
        <v>0</v>
      </c>
      <c r="AD102" s="144">
        <v>0</v>
      </c>
      <c r="AE102" s="142">
        <v>80.09</v>
      </c>
      <c r="AF102" s="145">
        <v>5</v>
      </c>
      <c r="AG102" s="144">
        <v>48937.381751824818</v>
      </c>
      <c r="AH102" s="142">
        <v>78.34</v>
      </c>
      <c r="AI102" s="143">
        <v>1</v>
      </c>
      <c r="AJ102" s="144">
        <v>1658.4839332096474</v>
      </c>
      <c r="AK102" s="146">
        <v>-43.239783008363759</v>
      </c>
      <c r="AL102" s="147">
        <v>4</v>
      </c>
      <c r="AM102" s="148">
        <v>6306.3339682539681</v>
      </c>
      <c r="AN102" s="142">
        <v>50.28</v>
      </c>
      <c r="AO102" s="143">
        <v>0</v>
      </c>
      <c r="AP102" s="149">
        <v>0</v>
      </c>
      <c r="AQ102" s="142">
        <v>26.35</v>
      </c>
      <c r="AR102" s="145">
        <v>5</v>
      </c>
      <c r="AS102" s="144">
        <v>14784.983333333332</v>
      </c>
      <c r="AT102" s="142">
        <v>84.42</v>
      </c>
      <c r="AU102" s="143">
        <v>3</v>
      </c>
      <c r="AV102" s="144">
        <v>4545.3703728813562</v>
      </c>
      <c r="AW102" s="150">
        <v>392.46021699163629</v>
      </c>
      <c r="AX102" s="151">
        <v>37</v>
      </c>
      <c r="AY102" s="152">
        <v>90995.95</v>
      </c>
      <c r="AZ102" s="150">
        <v>694.76891250515882</v>
      </c>
      <c r="BA102" s="151">
        <v>41611</v>
      </c>
      <c r="BB102" s="150">
        <v>7373.4295865475897</v>
      </c>
      <c r="BC102" s="150">
        <v>1539607</v>
      </c>
      <c r="BD102" s="150">
        <v>956429.40440192865</v>
      </c>
      <c r="BE102" s="153">
        <v>1047425.3544019286</v>
      </c>
      <c r="BF102" s="150">
        <v>2496660</v>
      </c>
      <c r="BG102" s="151">
        <v>1449234.6455980714</v>
      </c>
      <c r="BH102" s="151">
        <v>41611</v>
      </c>
      <c r="BI102" s="103">
        <v>31.461236607531802</v>
      </c>
      <c r="BJ102" s="104">
        <v>1047456.82</v>
      </c>
      <c r="BK102" s="105">
        <v>365308.69</v>
      </c>
      <c r="BL102" s="106">
        <v>600968.43000000005</v>
      </c>
      <c r="BM102" s="105">
        <v>81179.710000000006</v>
      </c>
      <c r="BN102" s="153">
        <v>1047456.83</v>
      </c>
      <c r="BO102" s="154"/>
      <c r="BP102" s="154"/>
      <c r="BQ102" s="154"/>
      <c r="BR102" s="154"/>
      <c r="BS102" s="154"/>
      <c r="BT102" s="154"/>
    </row>
    <row r="103" spans="1:72" s="155" customFormat="1" ht="10.5" customHeight="1" x14ac:dyDescent="0.15">
      <c r="A103" s="141" t="s">
        <v>185</v>
      </c>
      <c r="B103" s="141">
        <v>10778</v>
      </c>
      <c r="C103" s="141" t="s">
        <v>198</v>
      </c>
      <c r="D103" s="142">
        <v>82.2</v>
      </c>
      <c r="E103" s="143">
        <v>4</v>
      </c>
      <c r="F103" s="144">
        <v>5258.3697058823527</v>
      </c>
      <c r="G103" s="142">
        <v>80.05</v>
      </c>
      <c r="H103" s="145">
        <v>4</v>
      </c>
      <c r="I103" s="144">
        <v>5182.1614492753624</v>
      </c>
      <c r="J103" s="142">
        <v>64.709999999999994</v>
      </c>
      <c r="K103" s="143">
        <v>5</v>
      </c>
      <c r="L103" s="144">
        <v>1968.9930616740089</v>
      </c>
      <c r="M103" s="142">
        <v>40.869999999999997</v>
      </c>
      <c r="N103" s="145">
        <v>1</v>
      </c>
      <c r="O103" s="144">
        <v>1324.3301481481483</v>
      </c>
      <c r="P103" s="142">
        <v>4.67</v>
      </c>
      <c r="Q103" s="143">
        <v>5</v>
      </c>
      <c r="R103" s="144">
        <v>1897.925371549894</v>
      </c>
      <c r="S103" s="142">
        <v>4.5999999999999996</v>
      </c>
      <c r="T103" s="145">
        <v>5</v>
      </c>
      <c r="U103" s="144">
        <v>1874.0520964360589</v>
      </c>
      <c r="V103" s="142">
        <v>-166.82</v>
      </c>
      <c r="W103" s="143">
        <v>5</v>
      </c>
      <c r="X103" s="144">
        <v>2083.7362470862472</v>
      </c>
      <c r="Y103" s="144">
        <v>14.89</v>
      </c>
      <c r="Z103" s="145">
        <v>5</v>
      </c>
      <c r="AA103" s="144">
        <v>9273.0585062240662</v>
      </c>
      <c r="AB103" s="144">
        <v>100</v>
      </c>
      <c r="AC103" s="143">
        <v>0</v>
      </c>
      <c r="AD103" s="144">
        <v>0</v>
      </c>
      <c r="AE103" s="142">
        <v>58.47</v>
      </c>
      <c r="AF103" s="145">
        <v>0</v>
      </c>
      <c r="AG103" s="144">
        <v>0</v>
      </c>
      <c r="AH103" s="142">
        <v>0</v>
      </c>
      <c r="AI103" s="143">
        <v>5</v>
      </c>
      <c r="AJ103" s="144">
        <v>8292.4196660482376</v>
      </c>
      <c r="AK103" s="146">
        <v>-20.034057898427328</v>
      </c>
      <c r="AL103" s="147">
        <v>4</v>
      </c>
      <c r="AM103" s="148">
        <v>6306.3339682539681</v>
      </c>
      <c r="AN103" s="142">
        <v>58.79</v>
      </c>
      <c r="AO103" s="143">
        <v>0</v>
      </c>
      <c r="AP103" s="149">
        <v>0</v>
      </c>
      <c r="AQ103" s="142">
        <v>26.94</v>
      </c>
      <c r="AR103" s="145">
        <v>5</v>
      </c>
      <c r="AS103" s="144">
        <v>14784.983333333332</v>
      </c>
      <c r="AT103" s="142">
        <v>93.15</v>
      </c>
      <c r="AU103" s="143">
        <v>5</v>
      </c>
      <c r="AV103" s="144">
        <v>7575.6172881355933</v>
      </c>
      <c r="AW103" s="150">
        <v>442.48594210157273</v>
      </c>
      <c r="AX103" s="151">
        <v>53</v>
      </c>
      <c r="AY103" s="152">
        <v>65821.98</v>
      </c>
      <c r="AZ103" s="150">
        <v>719.88546017333886</v>
      </c>
      <c r="BA103" s="151">
        <v>10651</v>
      </c>
      <c r="BB103" s="150">
        <v>2703.4971404357566</v>
      </c>
      <c r="BC103" s="150">
        <v>564503</v>
      </c>
      <c r="BD103" s="150">
        <v>350678.62647617341</v>
      </c>
      <c r="BE103" s="153">
        <v>416500.60647617339</v>
      </c>
      <c r="BF103" s="150">
        <v>639060</v>
      </c>
      <c r="BG103" s="151">
        <v>222559.39352382661</v>
      </c>
      <c r="BH103" s="151">
        <v>10651</v>
      </c>
      <c r="BI103" s="103">
        <v>8.0530059625296495</v>
      </c>
      <c r="BJ103" s="104">
        <v>416508.66</v>
      </c>
      <c r="BK103" s="105">
        <v>145260.62</v>
      </c>
      <c r="BL103" s="106">
        <v>238967.9</v>
      </c>
      <c r="BM103" s="105">
        <v>32280.14</v>
      </c>
      <c r="BN103" s="153">
        <v>416508.66</v>
      </c>
      <c r="BO103" s="154"/>
      <c r="BP103" s="154"/>
      <c r="BQ103" s="154"/>
      <c r="BR103" s="154"/>
      <c r="BS103" s="154"/>
      <c r="BT103" s="154"/>
    </row>
    <row r="104" spans="1:72" s="155" customFormat="1" ht="10.5" customHeight="1" x14ac:dyDescent="0.15">
      <c r="A104" s="141" t="s">
        <v>185</v>
      </c>
      <c r="B104" s="141">
        <v>10779</v>
      </c>
      <c r="C104" s="141" t="s">
        <v>199</v>
      </c>
      <c r="D104" s="142">
        <v>44.21</v>
      </c>
      <c r="E104" s="143">
        <v>0</v>
      </c>
      <c r="F104" s="144">
        <v>0</v>
      </c>
      <c r="G104" s="142">
        <v>46.89</v>
      </c>
      <c r="H104" s="145">
        <v>0</v>
      </c>
      <c r="I104" s="144">
        <v>0</v>
      </c>
      <c r="J104" s="142">
        <v>48.08</v>
      </c>
      <c r="K104" s="143">
        <v>2</v>
      </c>
      <c r="L104" s="144">
        <v>787.59722466960352</v>
      </c>
      <c r="M104" s="142">
        <v>33.090000000000003</v>
      </c>
      <c r="N104" s="145">
        <v>0</v>
      </c>
      <c r="O104" s="144">
        <v>0</v>
      </c>
      <c r="P104" s="142">
        <v>11.24</v>
      </c>
      <c r="Q104" s="143">
        <v>5</v>
      </c>
      <c r="R104" s="144">
        <v>1897.925371549894</v>
      </c>
      <c r="S104" s="142">
        <v>15</v>
      </c>
      <c r="T104" s="145">
        <v>5</v>
      </c>
      <c r="U104" s="144">
        <v>1874.0520964360589</v>
      </c>
      <c r="V104" s="142">
        <v>-68.47</v>
      </c>
      <c r="W104" s="143">
        <v>5</v>
      </c>
      <c r="X104" s="144">
        <v>2083.7362470862472</v>
      </c>
      <c r="Y104" s="144">
        <v>24.3</v>
      </c>
      <c r="Z104" s="145">
        <v>5</v>
      </c>
      <c r="AA104" s="144">
        <v>9273.0585062240662</v>
      </c>
      <c r="AB104" s="144">
        <v>50</v>
      </c>
      <c r="AC104" s="143">
        <v>0</v>
      </c>
      <c r="AD104" s="144">
        <v>0</v>
      </c>
      <c r="AE104" s="142">
        <v>34.119999999999997</v>
      </c>
      <c r="AF104" s="145">
        <v>0</v>
      </c>
      <c r="AG104" s="144">
        <v>0</v>
      </c>
      <c r="AH104" s="142">
        <v>12.5</v>
      </c>
      <c r="AI104" s="143">
        <v>5</v>
      </c>
      <c r="AJ104" s="144">
        <v>8292.4196660482376</v>
      </c>
      <c r="AK104" s="146">
        <v>-28.310399587614206</v>
      </c>
      <c r="AL104" s="147">
        <v>4</v>
      </c>
      <c r="AM104" s="148">
        <v>6306.3339682539681</v>
      </c>
      <c r="AN104" s="142">
        <v>53.05</v>
      </c>
      <c r="AO104" s="143">
        <v>0</v>
      </c>
      <c r="AP104" s="149">
        <v>0</v>
      </c>
      <c r="AQ104" s="142">
        <v>24.56</v>
      </c>
      <c r="AR104" s="145">
        <v>5</v>
      </c>
      <c r="AS104" s="144">
        <v>14784.983333333332</v>
      </c>
      <c r="AT104" s="142">
        <v>90.63</v>
      </c>
      <c r="AU104" s="143">
        <v>5</v>
      </c>
      <c r="AV104" s="144">
        <v>7575.6172881355933</v>
      </c>
      <c r="AW104" s="150">
        <v>390.88960041238585</v>
      </c>
      <c r="AX104" s="151">
        <v>41</v>
      </c>
      <c r="AY104" s="152">
        <v>52875.72</v>
      </c>
      <c r="AZ104" s="150">
        <v>447.35957903425503</v>
      </c>
      <c r="BA104" s="151">
        <v>29911</v>
      </c>
      <c r="BB104" s="150">
        <v>5873.195397846479</v>
      </c>
      <c r="BC104" s="150">
        <v>1226351</v>
      </c>
      <c r="BD104" s="150">
        <v>761829.58152158943</v>
      </c>
      <c r="BE104" s="153">
        <v>814705.3015215894</v>
      </c>
      <c r="BF104" s="150">
        <v>1794660</v>
      </c>
      <c r="BG104" s="151">
        <v>979954.6984784106</v>
      </c>
      <c r="BH104" s="151">
        <v>29911</v>
      </c>
      <c r="BI104" s="103">
        <v>22.615102933548432</v>
      </c>
      <c r="BJ104" s="104">
        <v>814727.92</v>
      </c>
      <c r="BK104" s="105">
        <v>284142.68</v>
      </c>
      <c r="BL104" s="106">
        <v>467442.42</v>
      </c>
      <c r="BM104" s="105">
        <v>63142.82</v>
      </c>
      <c r="BN104" s="153">
        <v>814727.92</v>
      </c>
      <c r="BO104" s="154"/>
      <c r="BP104" s="154"/>
      <c r="BQ104" s="154"/>
      <c r="BR104" s="154"/>
      <c r="BS104" s="154"/>
      <c r="BT104" s="154"/>
    </row>
    <row r="105" spans="1:72" s="155" customFormat="1" ht="10.5" customHeight="1" x14ac:dyDescent="0.15">
      <c r="A105" s="141" t="s">
        <v>185</v>
      </c>
      <c r="B105" s="141">
        <v>10780</v>
      </c>
      <c r="C105" s="141" t="s">
        <v>200</v>
      </c>
      <c r="D105" s="142">
        <v>68.400000000000006</v>
      </c>
      <c r="E105" s="143">
        <v>2</v>
      </c>
      <c r="F105" s="144">
        <v>2629.1848529411764</v>
      </c>
      <c r="G105" s="142">
        <v>67.95</v>
      </c>
      <c r="H105" s="145">
        <v>2</v>
      </c>
      <c r="I105" s="144">
        <v>2591.0807246376812</v>
      </c>
      <c r="J105" s="142">
        <v>57.58</v>
      </c>
      <c r="K105" s="143">
        <v>4</v>
      </c>
      <c r="L105" s="144">
        <v>1575.194449339207</v>
      </c>
      <c r="M105" s="142">
        <v>37.97</v>
      </c>
      <c r="N105" s="145">
        <v>1</v>
      </c>
      <c r="O105" s="144">
        <v>1324.3301481481483</v>
      </c>
      <c r="P105" s="142">
        <v>8.1199999999999992</v>
      </c>
      <c r="Q105" s="143">
        <v>5</v>
      </c>
      <c r="R105" s="144">
        <v>1897.925371549894</v>
      </c>
      <c r="S105" s="142">
        <v>4.26</v>
      </c>
      <c r="T105" s="145">
        <v>5</v>
      </c>
      <c r="U105" s="144">
        <v>1874.0520964360589</v>
      </c>
      <c r="V105" s="142">
        <v>-227.43</v>
      </c>
      <c r="W105" s="143">
        <v>5</v>
      </c>
      <c r="X105" s="144">
        <v>2083.7362470862472</v>
      </c>
      <c r="Y105" s="144">
        <v>5.18</v>
      </c>
      <c r="Z105" s="145">
        <v>5</v>
      </c>
      <c r="AA105" s="144">
        <v>9273.0585062240662</v>
      </c>
      <c r="AB105" s="144">
        <v>0</v>
      </c>
      <c r="AC105" s="143">
        <v>0</v>
      </c>
      <c r="AD105" s="144">
        <v>0</v>
      </c>
      <c r="AE105" s="142">
        <v>51.98</v>
      </c>
      <c r="AF105" s="145">
        <v>0</v>
      </c>
      <c r="AG105" s="144">
        <v>0</v>
      </c>
      <c r="AH105" s="142">
        <v>516.54999999999995</v>
      </c>
      <c r="AI105" s="143">
        <v>0</v>
      </c>
      <c r="AJ105" s="144">
        <v>0</v>
      </c>
      <c r="AK105" s="146">
        <v>-262.57917947832095</v>
      </c>
      <c r="AL105" s="147">
        <v>4</v>
      </c>
      <c r="AM105" s="148">
        <v>6306.3339682539681</v>
      </c>
      <c r="AN105" s="142">
        <v>62.05</v>
      </c>
      <c r="AO105" s="143">
        <v>0</v>
      </c>
      <c r="AP105" s="149">
        <v>0</v>
      </c>
      <c r="AQ105" s="142">
        <v>27.67</v>
      </c>
      <c r="AR105" s="145">
        <v>5</v>
      </c>
      <c r="AS105" s="144">
        <v>14784.983333333332</v>
      </c>
      <c r="AT105" s="142">
        <v>92.98</v>
      </c>
      <c r="AU105" s="143">
        <v>5</v>
      </c>
      <c r="AV105" s="144">
        <v>7575.6172881355933</v>
      </c>
      <c r="AW105" s="150">
        <v>510.68082052167904</v>
      </c>
      <c r="AX105" s="151">
        <v>43</v>
      </c>
      <c r="AY105" s="152">
        <v>51915.5</v>
      </c>
      <c r="AZ105" s="150">
        <v>460.66167973586465</v>
      </c>
      <c r="BA105" s="151">
        <v>13613</v>
      </c>
      <c r="BB105" s="150">
        <v>2803.3799335492181</v>
      </c>
      <c r="BC105" s="150">
        <v>585359</v>
      </c>
      <c r="BD105" s="150">
        <v>363634.71959487622</v>
      </c>
      <c r="BE105" s="153">
        <v>415550.21959487622</v>
      </c>
      <c r="BF105" s="150">
        <v>816780</v>
      </c>
      <c r="BG105" s="151">
        <v>401229.78040512378</v>
      </c>
      <c r="BH105" s="151">
        <v>13613</v>
      </c>
      <c r="BI105" s="103">
        <v>10.292514333669715</v>
      </c>
      <c r="BJ105" s="104">
        <v>415560.51</v>
      </c>
      <c r="BK105" s="105">
        <v>144929.9</v>
      </c>
      <c r="BL105" s="106">
        <v>238423.91</v>
      </c>
      <c r="BM105" s="105">
        <v>32206.66</v>
      </c>
      <c r="BN105" s="153">
        <v>415560.47</v>
      </c>
      <c r="BO105" s="154"/>
      <c r="BP105" s="154"/>
      <c r="BQ105" s="154"/>
      <c r="BR105" s="154"/>
      <c r="BS105" s="154"/>
      <c r="BT105" s="154"/>
    </row>
    <row r="106" spans="1:72" s="155" customFormat="1" ht="10.5" customHeight="1" x14ac:dyDescent="0.15">
      <c r="A106" s="141" t="s">
        <v>185</v>
      </c>
      <c r="B106" s="141">
        <v>10781</v>
      </c>
      <c r="C106" s="141" t="s">
        <v>201</v>
      </c>
      <c r="D106" s="142">
        <v>78.91</v>
      </c>
      <c r="E106" s="143">
        <v>3</v>
      </c>
      <c r="F106" s="144">
        <v>3943.7772794117645</v>
      </c>
      <c r="G106" s="142">
        <v>74.16</v>
      </c>
      <c r="H106" s="145">
        <v>3</v>
      </c>
      <c r="I106" s="144">
        <v>3886.6210869565216</v>
      </c>
      <c r="J106" s="142">
        <v>20</v>
      </c>
      <c r="K106" s="143">
        <v>0</v>
      </c>
      <c r="L106" s="144">
        <v>0</v>
      </c>
      <c r="M106" s="142">
        <v>40.11</v>
      </c>
      <c r="N106" s="145">
        <v>1</v>
      </c>
      <c r="O106" s="144">
        <v>1324.3301481481483</v>
      </c>
      <c r="P106" s="142">
        <v>12.34</v>
      </c>
      <c r="Q106" s="143">
        <v>5</v>
      </c>
      <c r="R106" s="144">
        <v>1897.925371549894</v>
      </c>
      <c r="S106" s="142">
        <v>10.210000000000001</v>
      </c>
      <c r="T106" s="145">
        <v>5</v>
      </c>
      <c r="U106" s="144">
        <v>1874.0520964360589</v>
      </c>
      <c r="V106" s="142">
        <v>-130.69999999999999</v>
      </c>
      <c r="W106" s="143">
        <v>5</v>
      </c>
      <c r="X106" s="144">
        <v>2083.7362470862472</v>
      </c>
      <c r="Y106" s="144">
        <v>0</v>
      </c>
      <c r="Z106" s="145">
        <v>0</v>
      </c>
      <c r="AA106" s="144">
        <v>0</v>
      </c>
      <c r="AB106" s="144">
        <v>0</v>
      </c>
      <c r="AC106" s="143">
        <v>0</v>
      </c>
      <c r="AD106" s="144">
        <v>0</v>
      </c>
      <c r="AE106" s="142">
        <v>80.36</v>
      </c>
      <c r="AF106" s="145">
        <v>5</v>
      </c>
      <c r="AG106" s="144">
        <v>48937.381751824818</v>
      </c>
      <c r="AH106" s="142">
        <v>216.86</v>
      </c>
      <c r="AI106" s="143">
        <v>0</v>
      </c>
      <c r="AJ106" s="144">
        <v>0</v>
      </c>
      <c r="AK106" s="146">
        <v>2.17</v>
      </c>
      <c r="AL106" s="147">
        <v>5</v>
      </c>
      <c r="AM106" s="148">
        <v>7882.9174603174606</v>
      </c>
      <c r="AN106" s="142">
        <v>70.37</v>
      </c>
      <c r="AO106" s="143">
        <v>1</v>
      </c>
      <c r="AP106" s="149">
        <v>13671.761058823529</v>
      </c>
      <c r="AQ106" s="142">
        <v>36.840000000000003</v>
      </c>
      <c r="AR106" s="145">
        <v>5</v>
      </c>
      <c r="AS106" s="144">
        <v>14784.983333333332</v>
      </c>
      <c r="AT106" s="142">
        <v>100</v>
      </c>
      <c r="AU106" s="143">
        <v>5</v>
      </c>
      <c r="AV106" s="144">
        <v>7575.6172881355933</v>
      </c>
      <c r="AW106" s="150">
        <v>611.63000000000011</v>
      </c>
      <c r="AX106" s="151">
        <v>43</v>
      </c>
      <c r="AY106" s="152">
        <v>107863.1</v>
      </c>
      <c r="AZ106" s="150">
        <v>957.10138258357404</v>
      </c>
      <c r="BA106" s="151">
        <v>5686</v>
      </c>
      <c r="BB106" s="150">
        <v>1170.9408875457909</v>
      </c>
      <c r="BC106" s="150">
        <v>244498</v>
      </c>
      <c r="BD106" s="150">
        <v>151886.21285656843</v>
      </c>
      <c r="BE106" s="153">
        <v>259749.31285656843</v>
      </c>
      <c r="BF106" s="150">
        <v>341160</v>
      </c>
      <c r="BG106" s="151">
        <v>81410.687143431569</v>
      </c>
      <c r="BH106" s="151">
        <v>5686</v>
      </c>
      <c r="BI106" s="103">
        <v>4.29906974959568</v>
      </c>
      <c r="BJ106" s="104">
        <v>259753.61</v>
      </c>
      <c r="BK106" s="105">
        <v>90591.09</v>
      </c>
      <c r="BL106" s="106">
        <v>149031.17000000001</v>
      </c>
      <c r="BM106" s="105">
        <v>20131.349999999999</v>
      </c>
      <c r="BN106" s="153">
        <v>259753.61</v>
      </c>
      <c r="BO106" s="154">
        <v>13410159.369999999</v>
      </c>
      <c r="BP106" s="154">
        <v>12617054.83</v>
      </c>
      <c r="BQ106" s="154">
        <v>793104.53999999911</v>
      </c>
      <c r="BR106" s="154"/>
      <c r="BS106" s="154"/>
      <c r="BT106" s="154"/>
    </row>
    <row r="107" spans="1:72" s="107" customFormat="1" ht="10.5" hidden="1" customHeight="1" x14ac:dyDescent="0.15">
      <c r="A107" s="93" t="s">
        <v>202</v>
      </c>
      <c r="B107" s="93">
        <v>10689</v>
      </c>
      <c r="C107" s="93" t="s">
        <v>203</v>
      </c>
      <c r="D107" s="94">
        <v>76.62</v>
      </c>
      <c r="E107" s="95">
        <v>3</v>
      </c>
      <c r="F107" s="96">
        <v>3943.7772794117645</v>
      </c>
      <c r="G107" s="94">
        <v>76.53</v>
      </c>
      <c r="H107" s="97">
        <v>3</v>
      </c>
      <c r="I107" s="96">
        <v>3886.6210869565216</v>
      </c>
      <c r="J107" s="94">
        <v>57.64</v>
      </c>
      <c r="K107" s="95">
        <v>4</v>
      </c>
      <c r="L107" s="96">
        <v>1575.194449339207</v>
      </c>
      <c r="M107" s="94">
        <v>63.15</v>
      </c>
      <c r="N107" s="97">
        <v>3</v>
      </c>
      <c r="O107" s="96">
        <v>3972.9904444444442</v>
      </c>
      <c r="P107" s="94">
        <v>13.15</v>
      </c>
      <c r="Q107" s="95">
        <v>5</v>
      </c>
      <c r="R107" s="96">
        <v>1897.925371549894</v>
      </c>
      <c r="S107" s="94">
        <v>12.05</v>
      </c>
      <c r="T107" s="97">
        <v>5</v>
      </c>
      <c r="U107" s="96">
        <v>1874.0520964360589</v>
      </c>
      <c r="V107" s="94">
        <v>-244.03</v>
      </c>
      <c r="W107" s="95">
        <v>5</v>
      </c>
      <c r="X107" s="96">
        <v>2083.7362470862472</v>
      </c>
      <c r="Y107" s="96">
        <v>29.59</v>
      </c>
      <c r="Z107" s="97">
        <v>1</v>
      </c>
      <c r="AA107" s="96">
        <v>1854.6117012448133</v>
      </c>
      <c r="AB107" s="96">
        <v>9.09</v>
      </c>
      <c r="AC107" s="95">
        <v>5</v>
      </c>
      <c r="AD107" s="96">
        <v>41385.316666666666</v>
      </c>
      <c r="AE107" s="94">
        <v>73.05</v>
      </c>
      <c r="AF107" s="97">
        <v>3</v>
      </c>
      <c r="AG107" s="96">
        <v>29362.429051094892</v>
      </c>
      <c r="AH107" s="94">
        <v>121.32</v>
      </c>
      <c r="AI107" s="95">
        <v>0</v>
      </c>
      <c r="AJ107" s="96">
        <v>0</v>
      </c>
      <c r="AK107" s="98">
        <v>-47.396610499027865</v>
      </c>
      <c r="AL107" s="99">
        <v>4</v>
      </c>
      <c r="AM107" s="100">
        <v>6306.3339682539681</v>
      </c>
      <c r="AN107" s="94">
        <v>67.89</v>
      </c>
      <c r="AO107" s="95">
        <v>0</v>
      </c>
      <c r="AP107" s="101">
        <v>0</v>
      </c>
      <c r="AQ107" s="94">
        <v>26.4</v>
      </c>
      <c r="AR107" s="97">
        <v>5</v>
      </c>
      <c r="AS107" s="96">
        <v>14784.983333333332</v>
      </c>
      <c r="AT107" s="94">
        <v>97.84</v>
      </c>
      <c r="AU107" s="95">
        <v>5</v>
      </c>
      <c r="AV107" s="96">
        <v>7575.6172881355933</v>
      </c>
      <c r="AW107" s="102">
        <v>432.89338950097203</v>
      </c>
      <c r="AX107" s="103">
        <v>51</v>
      </c>
      <c r="AY107" s="104">
        <v>120503.59</v>
      </c>
      <c r="AZ107" s="102">
        <v>1268.1970883202641</v>
      </c>
      <c r="BA107" s="103">
        <v>40553</v>
      </c>
      <c r="BB107" s="102">
        <v>9904.9622346394135</v>
      </c>
      <c r="BC107" s="102">
        <v>2068203</v>
      </c>
      <c r="BD107" s="102">
        <v>1284802.0069227291</v>
      </c>
      <c r="BE107" s="105">
        <v>1405305.5969227292</v>
      </c>
      <c r="BF107" s="102">
        <v>2433180</v>
      </c>
      <c r="BG107" s="103">
        <v>1027874.4030772708</v>
      </c>
      <c r="BH107" s="103">
        <v>40553</v>
      </c>
      <c r="BI107" s="103">
        <v>30.661304177867322</v>
      </c>
      <c r="BJ107" s="104">
        <v>1405336.26</v>
      </c>
      <c r="BK107" s="105">
        <v>490121.91</v>
      </c>
      <c r="BL107" s="106">
        <v>806298.36</v>
      </c>
      <c r="BM107" s="105">
        <v>108915.98</v>
      </c>
      <c r="BN107" s="105">
        <v>1405336.25</v>
      </c>
      <c r="BO107" s="108"/>
      <c r="BP107" s="108"/>
      <c r="BQ107" s="108"/>
      <c r="BR107" s="108"/>
      <c r="BS107" s="108"/>
      <c r="BT107" s="108"/>
    </row>
    <row r="108" spans="1:72" s="107" customFormat="1" ht="10.5" hidden="1" customHeight="1" x14ac:dyDescent="0.15">
      <c r="A108" s="93" t="s">
        <v>202</v>
      </c>
      <c r="B108" s="93">
        <v>10782</v>
      </c>
      <c r="C108" s="93" t="s">
        <v>204</v>
      </c>
      <c r="D108" s="94">
        <v>77.94</v>
      </c>
      <c r="E108" s="95">
        <v>3</v>
      </c>
      <c r="F108" s="96">
        <v>3943.7772794117645</v>
      </c>
      <c r="G108" s="94">
        <v>77.19</v>
      </c>
      <c r="H108" s="97">
        <v>3</v>
      </c>
      <c r="I108" s="96">
        <v>3886.6210869565216</v>
      </c>
      <c r="J108" s="94">
        <v>55.93</v>
      </c>
      <c r="K108" s="95">
        <v>4</v>
      </c>
      <c r="L108" s="96">
        <v>1575.194449339207</v>
      </c>
      <c r="M108" s="94">
        <v>70.680000000000007</v>
      </c>
      <c r="N108" s="97">
        <v>4</v>
      </c>
      <c r="O108" s="96">
        <v>5297.3205925925931</v>
      </c>
      <c r="P108" s="94">
        <v>5.31</v>
      </c>
      <c r="Q108" s="95">
        <v>5</v>
      </c>
      <c r="R108" s="96">
        <v>1897.925371549894</v>
      </c>
      <c r="S108" s="94">
        <v>10.27</v>
      </c>
      <c r="T108" s="97">
        <v>5</v>
      </c>
      <c r="U108" s="96">
        <v>1874.0520964360589</v>
      </c>
      <c r="V108" s="94">
        <v>97.19</v>
      </c>
      <c r="W108" s="95">
        <v>0</v>
      </c>
      <c r="X108" s="96">
        <v>0</v>
      </c>
      <c r="Y108" s="96">
        <v>25.64</v>
      </c>
      <c r="Z108" s="97">
        <v>4</v>
      </c>
      <c r="AA108" s="96">
        <v>7418.4468049792531</v>
      </c>
      <c r="AB108" s="96">
        <v>0</v>
      </c>
      <c r="AC108" s="95">
        <v>0</v>
      </c>
      <c r="AD108" s="96">
        <v>0</v>
      </c>
      <c r="AE108" s="94">
        <v>77.260000000000005</v>
      </c>
      <c r="AF108" s="97">
        <v>4</v>
      </c>
      <c r="AG108" s="96">
        <v>39149.905401459851</v>
      </c>
      <c r="AH108" s="94">
        <v>56.87</v>
      </c>
      <c r="AI108" s="95">
        <v>3</v>
      </c>
      <c r="AJ108" s="96">
        <v>4975.4517996289424</v>
      </c>
      <c r="AK108" s="98">
        <v>-15.865204207412276</v>
      </c>
      <c r="AL108" s="99">
        <v>5</v>
      </c>
      <c r="AM108" s="100">
        <v>7882.9174603174606</v>
      </c>
      <c r="AN108" s="94">
        <v>74.78</v>
      </c>
      <c r="AO108" s="95">
        <v>2</v>
      </c>
      <c r="AP108" s="101">
        <v>27343.522117647059</v>
      </c>
      <c r="AQ108" s="94">
        <v>36.340000000000003</v>
      </c>
      <c r="AR108" s="97">
        <v>5</v>
      </c>
      <c r="AS108" s="96">
        <v>14784.983333333332</v>
      </c>
      <c r="AT108" s="94">
        <v>95.2</v>
      </c>
      <c r="AU108" s="95">
        <v>5</v>
      </c>
      <c r="AV108" s="96">
        <v>7575.6172881355933</v>
      </c>
      <c r="AW108" s="102">
        <v>744.73479579258776</v>
      </c>
      <c r="AX108" s="103">
        <v>52</v>
      </c>
      <c r="AY108" s="104">
        <v>127605.74</v>
      </c>
      <c r="AZ108" s="102">
        <v>1369.2733140734626</v>
      </c>
      <c r="BA108" s="103">
        <v>13833</v>
      </c>
      <c r="BB108" s="102">
        <v>3444.9219031071348</v>
      </c>
      <c r="BC108" s="102">
        <v>719316</v>
      </c>
      <c r="BD108" s="102">
        <v>446851.0298126585</v>
      </c>
      <c r="BE108" s="105">
        <v>574456.76981265855</v>
      </c>
      <c r="BF108" s="102">
        <v>829980</v>
      </c>
      <c r="BG108" s="103">
        <v>255523.23018734145</v>
      </c>
      <c r="BH108" s="103">
        <v>13833</v>
      </c>
      <c r="BI108" s="103">
        <v>10.458851889932648</v>
      </c>
      <c r="BJ108" s="104">
        <v>574467.23</v>
      </c>
      <c r="BK108" s="105">
        <v>200349.9</v>
      </c>
      <c r="BL108" s="106">
        <v>329595.13</v>
      </c>
      <c r="BM108" s="105">
        <v>44522.2</v>
      </c>
      <c r="BN108" s="105">
        <v>574467.23</v>
      </c>
      <c r="BO108" s="108"/>
      <c r="BP108" s="108"/>
      <c r="BQ108" s="108"/>
      <c r="BR108" s="108"/>
      <c r="BS108" s="108"/>
      <c r="BT108" s="108"/>
    </row>
    <row r="109" spans="1:72" s="107" customFormat="1" ht="10.5" hidden="1" customHeight="1" x14ac:dyDescent="0.15">
      <c r="A109" s="93" t="s">
        <v>202</v>
      </c>
      <c r="B109" s="93">
        <v>10784</v>
      </c>
      <c r="C109" s="93" t="s">
        <v>205</v>
      </c>
      <c r="D109" s="94">
        <v>60.69</v>
      </c>
      <c r="E109" s="95">
        <v>1</v>
      </c>
      <c r="F109" s="96">
        <v>1314.5924264705882</v>
      </c>
      <c r="G109" s="94">
        <v>59.97</v>
      </c>
      <c r="H109" s="97">
        <v>1</v>
      </c>
      <c r="I109" s="96">
        <v>1295.5403623188406</v>
      </c>
      <c r="J109" s="94">
        <v>52.33</v>
      </c>
      <c r="K109" s="95">
        <v>3</v>
      </c>
      <c r="L109" s="96">
        <v>1181.3958370044052</v>
      </c>
      <c r="M109" s="94">
        <v>57.41</v>
      </c>
      <c r="N109" s="97">
        <v>3</v>
      </c>
      <c r="O109" s="96">
        <v>3972.9904444444442</v>
      </c>
      <c r="P109" s="94">
        <v>12.32</v>
      </c>
      <c r="Q109" s="95">
        <v>5</v>
      </c>
      <c r="R109" s="96">
        <v>1897.925371549894</v>
      </c>
      <c r="S109" s="94">
        <v>5.69</v>
      </c>
      <c r="T109" s="97">
        <v>5</v>
      </c>
      <c r="U109" s="96">
        <v>1874.0520964360589</v>
      </c>
      <c r="V109" s="94">
        <v>-58.75</v>
      </c>
      <c r="W109" s="95">
        <v>5</v>
      </c>
      <c r="X109" s="96">
        <v>2083.7362470862472</v>
      </c>
      <c r="Y109" s="96">
        <v>20.149999999999999</v>
      </c>
      <c r="Z109" s="97">
        <v>5</v>
      </c>
      <c r="AA109" s="96">
        <v>9273.0585062240662</v>
      </c>
      <c r="AB109" s="96">
        <v>12.5</v>
      </c>
      <c r="AC109" s="95">
        <v>4</v>
      </c>
      <c r="AD109" s="96">
        <v>33108.253333333334</v>
      </c>
      <c r="AE109" s="94">
        <v>72.290000000000006</v>
      </c>
      <c r="AF109" s="97">
        <v>3</v>
      </c>
      <c r="AG109" s="96">
        <v>29362.429051094892</v>
      </c>
      <c r="AH109" s="94">
        <v>0</v>
      </c>
      <c r="AI109" s="95">
        <v>5</v>
      </c>
      <c r="AJ109" s="96">
        <v>8292.4196660482376</v>
      </c>
      <c r="AK109" s="98">
        <v>0</v>
      </c>
      <c r="AL109" s="99">
        <v>5</v>
      </c>
      <c r="AM109" s="100">
        <v>7882.9174603174606</v>
      </c>
      <c r="AN109" s="94">
        <v>71.67</v>
      </c>
      <c r="AO109" s="95">
        <v>1</v>
      </c>
      <c r="AP109" s="101">
        <v>13671.761058823529</v>
      </c>
      <c r="AQ109" s="94">
        <v>33.049999999999997</v>
      </c>
      <c r="AR109" s="97">
        <v>5</v>
      </c>
      <c r="AS109" s="96">
        <v>14784.983333333332</v>
      </c>
      <c r="AT109" s="94">
        <v>88.82</v>
      </c>
      <c r="AU109" s="95">
        <v>4</v>
      </c>
      <c r="AV109" s="96">
        <v>6060.4938305084743</v>
      </c>
      <c r="AW109" s="102">
        <v>488.14000000000004</v>
      </c>
      <c r="AX109" s="103">
        <v>55</v>
      </c>
      <c r="AY109" s="104">
        <v>136056.54999999999</v>
      </c>
      <c r="AZ109" s="102">
        <v>1544.1828827899296</v>
      </c>
      <c r="BA109" s="103">
        <v>19226</v>
      </c>
      <c r="BB109" s="102">
        <v>5064.2051170870345</v>
      </c>
      <c r="BC109" s="102">
        <v>1057430</v>
      </c>
      <c r="BD109" s="102">
        <v>656893.05458908121</v>
      </c>
      <c r="BE109" s="105">
        <v>792949.60458908114</v>
      </c>
      <c r="BF109" s="102">
        <v>1153560</v>
      </c>
      <c r="BG109" s="103">
        <v>360610.39541091886</v>
      </c>
      <c r="BH109" s="103">
        <v>19226</v>
      </c>
      <c r="BI109" s="103">
        <v>14.536390257778148</v>
      </c>
      <c r="BJ109" s="104">
        <v>792964.14</v>
      </c>
      <c r="BK109" s="105">
        <v>276552.39</v>
      </c>
      <c r="BL109" s="106">
        <v>454955.66</v>
      </c>
      <c r="BM109" s="105">
        <v>61456.09</v>
      </c>
      <c r="BN109" s="105">
        <v>792964.14</v>
      </c>
      <c r="BO109" s="108"/>
      <c r="BP109" s="108"/>
      <c r="BQ109" s="108"/>
      <c r="BR109" s="108"/>
      <c r="BS109" s="108"/>
      <c r="BT109" s="108"/>
    </row>
    <row r="110" spans="1:72" s="107" customFormat="1" ht="10.5" hidden="1" customHeight="1" x14ac:dyDescent="0.15">
      <c r="A110" s="93" t="s">
        <v>202</v>
      </c>
      <c r="B110" s="93">
        <v>10785</v>
      </c>
      <c r="C110" s="93" t="s">
        <v>206</v>
      </c>
      <c r="D110" s="94">
        <v>69.239999999999995</v>
      </c>
      <c r="E110" s="95">
        <v>2</v>
      </c>
      <c r="F110" s="96">
        <v>2629.1848529411764</v>
      </c>
      <c r="G110" s="94">
        <v>67.989999999999995</v>
      </c>
      <c r="H110" s="97">
        <v>2</v>
      </c>
      <c r="I110" s="96">
        <v>2591.0807246376812</v>
      </c>
      <c r="J110" s="94">
        <v>62.63</v>
      </c>
      <c r="K110" s="95">
        <v>5</v>
      </c>
      <c r="L110" s="96">
        <v>1968.9930616740089</v>
      </c>
      <c r="M110" s="94">
        <v>46.89</v>
      </c>
      <c r="N110" s="97">
        <v>2</v>
      </c>
      <c r="O110" s="96">
        <v>2648.6602962962966</v>
      </c>
      <c r="P110" s="94">
        <v>7.49</v>
      </c>
      <c r="Q110" s="95">
        <v>5</v>
      </c>
      <c r="R110" s="96">
        <v>1897.925371549894</v>
      </c>
      <c r="S110" s="94">
        <v>6.95</v>
      </c>
      <c r="T110" s="97">
        <v>5</v>
      </c>
      <c r="U110" s="96">
        <v>1874.0520964360589</v>
      </c>
      <c r="V110" s="94">
        <v>-195.46</v>
      </c>
      <c r="W110" s="95">
        <v>5</v>
      </c>
      <c r="X110" s="96">
        <v>2083.7362470862472</v>
      </c>
      <c r="Y110" s="96">
        <v>20.239999999999998</v>
      </c>
      <c r="Z110" s="97">
        <v>5</v>
      </c>
      <c r="AA110" s="96">
        <v>9273.0585062240662</v>
      </c>
      <c r="AB110" s="96">
        <v>0</v>
      </c>
      <c r="AC110" s="95">
        <v>0</v>
      </c>
      <c r="AD110" s="96">
        <v>0</v>
      </c>
      <c r="AE110" s="94">
        <v>72.349999999999994</v>
      </c>
      <c r="AF110" s="97">
        <v>3</v>
      </c>
      <c r="AG110" s="96">
        <v>29362.429051094892</v>
      </c>
      <c r="AH110" s="94">
        <v>11.42</v>
      </c>
      <c r="AI110" s="95">
        <v>5</v>
      </c>
      <c r="AJ110" s="96">
        <v>8292.4196660482376</v>
      </c>
      <c r="AK110" s="98">
        <v>-3.3564448141985581</v>
      </c>
      <c r="AL110" s="99">
        <v>5</v>
      </c>
      <c r="AM110" s="100">
        <v>7882.9174603174606</v>
      </c>
      <c r="AN110" s="94">
        <v>79.91</v>
      </c>
      <c r="AO110" s="95">
        <v>4</v>
      </c>
      <c r="AP110" s="101">
        <v>54687.044235294117</v>
      </c>
      <c r="AQ110" s="94">
        <v>36.729999999999997</v>
      </c>
      <c r="AR110" s="97">
        <v>5</v>
      </c>
      <c r="AS110" s="96">
        <v>14784.983333333332</v>
      </c>
      <c r="AT110" s="94">
        <v>94.69</v>
      </c>
      <c r="AU110" s="95">
        <v>5</v>
      </c>
      <c r="AV110" s="96">
        <v>7575.6172881355933</v>
      </c>
      <c r="AW110" s="102">
        <v>377.7135551858014</v>
      </c>
      <c r="AX110" s="103">
        <v>58</v>
      </c>
      <c r="AY110" s="104">
        <v>147552.1</v>
      </c>
      <c r="AZ110" s="102">
        <v>1765.9970697482461</v>
      </c>
      <c r="BA110" s="103">
        <v>34399</v>
      </c>
      <c r="BB110" s="102">
        <v>9555.0611631174252</v>
      </c>
      <c r="BC110" s="102">
        <v>1995142</v>
      </c>
      <c r="BD110" s="102">
        <v>1239415.3019291759</v>
      </c>
      <c r="BE110" s="105">
        <v>1386967.4019291759</v>
      </c>
      <c r="BF110" s="102">
        <v>2063940</v>
      </c>
      <c r="BG110" s="103">
        <v>676972.59807082405</v>
      </c>
      <c r="BH110" s="103">
        <v>34399</v>
      </c>
      <c r="BI110" s="103">
        <v>26.008389081312309</v>
      </c>
      <c r="BJ110" s="104">
        <v>1386993.41</v>
      </c>
      <c r="BK110" s="105">
        <v>483724.7</v>
      </c>
      <c r="BL110" s="106">
        <v>795774.33</v>
      </c>
      <c r="BM110" s="105">
        <v>107494.38</v>
      </c>
      <c r="BN110" s="105">
        <v>1386993.41</v>
      </c>
      <c r="BO110" s="108"/>
      <c r="BP110" s="108"/>
      <c r="BQ110" s="108"/>
      <c r="BR110" s="108"/>
      <c r="BS110" s="108"/>
      <c r="BT110" s="108"/>
    </row>
    <row r="111" spans="1:72" s="107" customFormat="1" ht="10.5" hidden="1" customHeight="1" x14ac:dyDescent="0.15">
      <c r="A111" s="93" t="s">
        <v>202</v>
      </c>
      <c r="B111" s="93">
        <v>10786</v>
      </c>
      <c r="C111" s="93" t="s">
        <v>207</v>
      </c>
      <c r="D111" s="94">
        <v>68.84</v>
      </c>
      <c r="E111" s="95">
        <v>2</v>
      </c>
      <c r="F111" s="96">
        <v>2629.1848529411764</v>
      </c>
      <c r="G111" s="94">
        <v>72.599999999999994</v>
      </c>
      <c r="H111" s="97">
        <v>3</v>
      </c>
      <c r="I111" s="96">
        <v>3886.6210869565216</v>
      </c>
      <c r="J111" s="94">
        <v>56.98</v>
      </c>
      <c r="K111" s="95">
        <v>4</v>
      </c>
      <c r="L111" s="96">
        <v>1575.194449339207</v>
      </c>
      <c r="M111" s="94">
        <v>59.91</v>
      </c>
      <c r="N111" s="97">
        <v>3</v>
      </c>
      <c r="O111" s="96">
        <v>3972.9904444444442</v>
      </c>
      <c r="P111" s="94">
        <v>8.75</v>
      </c>
      <c r="Q111" s="95">
        <v>5</v>
      </c>
      <c r="R111" s="96">
        <v>1897.925371549894</v>
      </c>
      <c r="S111" s="94">
        <v>7.08</v>
      </c>
      <c r="T111" s="97">
        <v>5</v>
      </c>
      <c r="U111" s="96">
        <v>1874.0520964360589</v>
      </c>
      <c r="V111" s="94">
        <v>-280.05</v>
      </c>
      <c r="W111" s="95">
        <v>5</v>
      </c>
      <c r="X111" s="96">
        <v>2083.7362470862472</v>
      </c>
      <c r="Y111" s="96">
        <v>26.57</v>
      </c>
      <c r="Z111" s="97">
        <v>3</v>
      </c>
      <c r="AA111" s="96">
        <v>5563.8351037344401</v>
      </c>
      <c r="AB111" s="96">
        <v>14.29</v>
      </c>
      <c r="AC111" s="95">
        <v>3</v>
      </c>
      <c r="AD111" s="96">
        <v>24831.19</v>
      </c>
      <c r="AE111" s="94">
        <v>74.59</v>
      </c>
      <c r="AF111" s="97">
        <v>3</v>
      </c>
      <c r="AG111" s="96">
        <v>29362.429051094892</v>
      </c>
      <c r="AH111" s="94">
        <v>11.81</v>
      </c>
      <c r="AI111" s="95">
        <v>5</v>
      </c>
      <c r="AJ111" s="96">
        <v>8292.4196660482376</v>
      </c>
      <c r="AK111" s="98">
        <v>0.12</v>
      </c>
      <c r="AL111" s="99">
        <v>5</v>
      </c>
      <c r="AM111" s="100">
        <v>7882.9174603174606</v>
      </c>
      <c r="AN111" s="94">
        <v>72.349999999999994</v>
      </c>
      <c r="AO111" s="95">
        <v>2</v>
      </c>
      <c r="AP111" s="101">
        <v>27343.522117647059</v>
      </c>
      <c r="AQ111" s="94">
        <v>29.73</v>
      </c>
      <c r="AR111" s="97">
        <v>5</v>
      </c>
      <c r="AS111" s="96">
        <v>14784.983333333332</v>
      </c>
      <c r="AT111" s="94">
        <v>91.45</v>
      </c>
      <c r="AU111" s="95">
        <v>5</v>
      </c>
      <c r="AV111" s="96">
        <v>7575.6172881355933</v>
      </c>
      <c r="AW111" s="102">
        <v>315.02</v>
      </c>
      <c r="AX111" s="103">
        <v>58</v>
      </c>
      <c r="AY111" s="104">
        <v>143556.62</v>
      </c>
      <c r="AZ111" s="102">
        <v>1718.1766322740405</v>
      </c>
      <c r="BA111" s="103">
        <v>23409</v>
      </c>
      <c r="BB111" s="102">
        <v>6502.3525906978639</v>
      </c>
      <c r="BC111" s="102">
        <v>1357722</v>
      </c>
      <c r="BD111" s="102">
        <v>843439.42564784084</v>
      </c>
      <c r="BE111" s="105">
        <v>986996.04564784083</v>
      </c>
      <c r="BF111" s="102">
        <v>1404540</v>
      </c>
      <c r="BG111" s="103">
        <v>417543.95435215917</v>
      </c>
      <c r="BH111" s="103">
        <v>23409</v>
      </c>
      <c r="BI111" s="103">
        <v>17.6990720661775</v>
      </c>
      <c r="BJ111" s="104">
        <v>987013.74</v>
      </c>
      <c r="BK111" s="105">
        <v>344228.69</v>
      </c>
      <c r="BL111" s="106">
        <v>566289.78</v>
      </c>
      <c r="BM111" s="105">
        <v>76495.27</v>
      </c>
      <c r="BN111" s="105">
        <v>987013.74</v>
      </c>
      <c r="BO111" s="108"/>
      <c r="BP111" s="108"/>
      <c r="BQ111" s="108"/>
      <c r="BR111" s="108"/>
      <c r="BS111" s="108"/>
      <c r="BT111" s="108"/>
    </row>
    <row r="112" spans="1:72" s="107" customFormat="1" ht="10.5" hidden="1" customHeight="1" x14ac:dyDescent="0.15">
      <c r="A112" s="93" t="s">
        <v>202</v>
      </c>
      <c r="B112" s="93">
        <v>10787</v>
      </c>
      <c r="C112" s="93" t="s">
        <v>208</v>
      </c>
      <c r="D112" s="94">
        <v>70.3</v>
      </c>
      <c r="E112" s="95">
        <v>2</v>
      </c>
      <c r="F112" s="96">
        <v>2629.1848529411764</v>
      </c>
      <c r="G112" s="94">
        <v>69.39</v>
      </c>
      <c r="H112" s="97">
        <v>2</v>
      </c>
      <c r="I112" s="96">
        <v>2591.0807246376812</v>
      </c>
      <c r="J112" s="94">
        <v>66.44</v>
      </c>
      <c r="K112" s="95">
        <v>5</v>
      </c>
      <c r="L112" s="96">
        <v>1968.9930616740089</v>
      </c>
      <c r="M112" s="94">
        <v>49.78</v>
      </c>
      <c r="N112" s="97">
        <v>2</v>
      </c>
      <c r="O112" s="96">
        <v>2648.6602962962966</v>
      </c>
      <c r="P112" s="94">
        <v>13.09</v>
      </c>
      <c r="Q112" s="95">
        <v>5</v>
      </c>
      <c r="R112" s="96">
        <v>1897.925371549894</v>
      </c>
      <c r="S112" s="94">
        <v>12.38</v>
      </c>
      <c r="T112" s="97">
        <v>5</v>
      </c>
      <c r="U112" s="96">
        <v>1874.0520964360589</v>
      </c>
      <c r="V112" s="94">
        <v>-2.4500000000000002</v>
      </c>
      <c r="W112" s="95">
        <v>1</v>
      </c>
      <c r="X112" s="96">
        <v>416.74724941724941</v>
      </c>
      <c r="Y112" s="96">
        <v>18.95</v>
      </c>
      <c r="Z112" s="97">
        <v>5</v>
      </c>
      <c r="AA112" s="96">
        <v>9273.0585062240662</v>
      </c>
      <c r="AB112" s="96">
        <v>15</v>
      </c>
      <c r="AC112" s="95">
        <v>3</v>
      </c>
      <c r="AD112" s="96">
        <v>24831.19</v>
      </c>
      <c r="AE112" s="94">
        <v>58.25</v>
      </c>
      <c r="AF112" s="97">
        <v>0</v>
      </c>
      <c r="AG112" s="96">
        <v>0</v>
      </c>
      <c r="AH112" s="94">
        <v>3.11</v>
      </c>
      <c r="AI112" s="95">
        <v>5</v>
      </c>
      <c r="AJ112" s="96">
        <v>8292.4196660482376</v>
      </c>
      <c r="AK112" s="98">
        <v>-11.063546329422859</v>
      </c>
      <c r="AL112" s="99">
        <v>5</v>
      </c>
      <c r="AM112" s="100">
        <v>7882.9174603174606</v>
      </c>
      <c r="AN112" s="94">
        <v>73.680000000000007</v>
      </c>
      <c r="AO112" s="95">
        <v>2</v>
      </c>
      <c r="AP112" s="101">
        <v>27343.522117647059</v>
      </c>
      <c r="AQ112" s="94">
        <v>31.46</v>
      </c>
      <c r="AR112" s="97">
        <v>5</v>
      </c>
      <c r="AS112" s="96">
        <v>14784.983333333332</v>
      </c>
      <c r="AT112" s="94">
        <v>91.98</v>
      </c>
      <c r="AU112" s="95">
        <v>5</v>
      </c>
      <c r="AV112" s="96">
        <v>7575.6172881355933</v>
      </c>
      <c r="AW112" s="102">
        <v>560.29645367057708</v>
      </c>
      <c r="AX112" s="103">
        <v>52</v>
      </c>
      <c r="AY112" s="104">
        <v>114010.35</v>
      </c>
      <c r="AZ112" s="102">
        <v>1223.3879900949237</v>
      </c>
      <c r="BA112" s="103">
        <v>43750</v>
      </c>
      <c r="BB112" s="102">
        <v>10895.346870594745</v>
      </c>
      <c r="BC112" s="102">
        <v>2275000</v>
      </c>
      <c r="BD112" s="102">
        <v>1413267.7332685471</v>
      </c>
      <c r="BE112" s="105">
        <v>1527278.0832685472</v>
      </c>
      <c r="BF112" s="102">
        <v>2625000</v>
      </c>
      <c r="BG112" s="103">
        <v>1097721.9167314528</v>
      </c>
      <c r="BH112" s="103">
        <v>43750</v>
      </c>
      <c r="BI112" s="103">
        <v>33.078491302288249</v>
      </c>
      <c r="BJ112" s="104">
        <v>1527311.16</v>
      </c>
      <c r="BK112" s="105">
        <v>532661.61</v>
      </c>
      <c r="BL112" s="106">
        <v>876280.31</v>
      </c>
      <c r="BM112" s="105">
        <v>118369.25</v>
      </c>
      <c r="BN112" s="105">
        <v>1527311.17</v>
      </c>
      <c r="BO112" s="108"/>
      <c r="BP112" s="108"/>
      <c r="BQ112" s="108"/>
      <c r="BR112" s="108"/>
      <c r="BS112" s="108"/>
      <c r="BT112" s="108"/>
    </row>
    <row r="113" spans="1:72" s="107" customFormat="1" ht="10.5" hidden="1" customHeight="1" x14ac:dyDescent="0.15">
      <c r="A113" s="93" t="s">
        <v>202</v>
      </c>
      <c r="B113" s="93">
        <v>10788</v>
      </c>
      <c r="C113" s="93" t="s">
        <v>209</v>
      </c>
      <c r="D113" s="94">
        <v>79.73</v>
      </c>
      <c r="E113" s="95">
        <v>3</v>
      </c>
      <c r="F113" s="96">
        <v>3943.7772794117645</v>
      </c>
      <c r="G113" s="94">
        <v>78.45</v>
      </c>
      <c r="H113" s="97">
        <v>3</v>
      </c>
      <c r="I113" s="96">
        <v>3886.6210869565216</v>
      </c>
      <c r="J113" s="94">
        <v>52.94</v>
      </c>
      <c r="K113" s="95">
        <v>3</v>
      </c>
      <c r="L113" s="96">
        <v>1181.3958370044052</v>
      </c>
      <c r="M113" s="94">
        <v>62.39</v>
      </c>
      <c r="N113" s="97">
        <v>3</v>
      </c>
      <c r="O113" s="96">
        <v>3972.9904444444442</v>
      </c>
      <c r="P113" s="94">
        <v>11.82</v>
      </c>
      <c r="Q113" s="95">
        <v>5</v>
      </c>
      <c r="R113" s="96">
        <v>1897.925371549894</v>
      </c>
      <c r="S113" s="94">
        <v>5.32</v>
      </c>
      <c r="T113" s="97">
        <v>5</v>
      </c>
      <c r="U113" s="96">
        <v>1874.0520964360589</v>
      </c>
      <c r="V113" s="94">
        <v>-196.57</v>
      </c>
      <c r="W113" s="95">
        <v>5</v>
      </c>
      <c r="X113" s="96">
        <v>2083.7362470862472</v>
      </c>
      <c r="Y113" s="96">
        <v>23.32</v>
      </c>
      <c r="Z113" s="97">
        <v>5</v>
      </c>
      <c r="AA113" s="96">
        <v>9273.0585062240662</v>
      </c>
      <c r="AB113" s="96">
        <v>0</v>
      </c>
      <c r="AC113" s="95">
        <v>0</v>
      </c>
      <c r="AD113" s="96">
        <v>0</v>
      </c>
      <c r="AE113" s="94">
        <v>64.290000000000006</v>
      </c>
      <c r="AF113" s="97">
        <v>1</v>
      </c>
      <c r="AG113" s="96">
        <v>9787.4763503649629</v>
      </c>
      <c r="AH113" s="94">
        <v>707.84</v>
      </c>
      <c r="AI113" s="95">
        <v>0</v>
      </c>
      <c r="AJ113" s="96">
        <v>0</v>
      </c>
      <c r="AK113" s="98">
        <v>-131.58019585752663</v>
      </c>
      <c r="AL113" s="99">
        <v>4</v>
      </c>
      <c r="AM113" s="100">
        <v>6306.3339682539681</v>
      </c>
      <c r="AN113" s="94">
        <v>78.180000000000007</v>
      </c>
      <c r="AO113" s="95">
        <v>3</v>
      </c>
      <c r="AP113" s="101">
        <v>41015.283176470584</v>
      </c>
      <c r="AQ113" s="94">
        <v>16.260000000000002</v>
      </c>
      <c r="AR113" s="97">
        <v>3</v>
      </c>
      <c r="AS113" s="96">
        <v>8870.99</v>
      </c>
      <c r="AT113" s="94">
        <v>98.11</v>
      </c>
      <c r="AU113" s="95">
        <v>5</v>
      </c>
      <c r="AV113" s="96">
        <v>7575.6172881355933</v>
      </c>
      <c r="AW113" s="102">
        <v>950.49980414247341</v>
      </c>
      <c r="AX113" s="103">
        <v>48</v>
      </c>
      <c r="AY113" s="104">
        <v>101669.26</v>
      </c>
      <c r="AZ113" s="102">
        <v>1007.0417829137432</v>
      </c>
      <c r="BA113" s="103">
        <v>13330</v>
      </c>
      <c r="BB113" s="102">
        <v>3064.2983479917993</v>
      </c>
      <c r="BC113" s="102">
        <v>639840</v>
      </c>
      <c r="BD113" s="102">
        <v>397479.22041958116</v>
      </c>
      <c r="BE113" s="105">
        <v>499148.48041958117</v>
      </c>
      <c r="BF113" s="102">
        <v>799800</v>
      </c>
      <c r="BG113" s="103">
        <v>300651.51958041883</v>
      </c>
      <c r="BH113" s="103">
        <v>13330</v>
      </c>
      <c r="BI113" s="103">
        <v>10.078543749931482</v>
      </c>
      <c r="BJ113" s="104">
        <v>499158.56</v>
      </c>
      <c r="BK113" s="105">
        <v>174085.42</v>
      </c>
      <c r="BL113" s="106">
        <v>286387.49</v>
      </c>
      <c r="BM113" s="105">
        <v>38685.65</v>
      </c>
      <c r="BN113" s="105">
        <v>499158.56</v>
      </c>
      <c r="BO113" s="108">
        <v>7173244.5</v>
      </c>
      <c r="BP113" s="108">
        <v>7487745.6399999997</v>
      </c>
      <c r="BQ113" s="108">
        <v>-314501.13999999966</v>
      </c>
      <c r="BR113" s="108"/>
      <c r="BS113" s="108"/>
      <c r="BT113" s="108"/>
    </row>
    <row r="114" spans="1:72" s="136" customFormat="1" ht="10.5" hidden="1" customHeight="1" x14ac:dyDescent="0.15">
      <c r="A114" s="118" t="s">
        <v>210</v>
      </c>
      <c r="B114" s="118">
        <v>10690</v>
      </c>
      <c r="C114" s="118" t="s">
        <v>211</v>
      </c>
      <c r="D114" s="119">
        <v>47.1</v>
      </c>
      <c r="E114" s="120">
        <v>0</v>
      </c>
      <c r="F114" s="121">
        <v>0</v>
      </c>
      <c r="G114" s="119">
        <v>53.14</v>
      </c>
      <c r="H114" s="122">
        <v>0</v>
      </c>
      <c r="I114" s="121">
        <v>0</v>
      </c>
      <c r="J114" s="119">
        <v>46.39</v>
      </c>
      <c r="K114" s="120">
        <v>1</v>
      </c>
      <c r="L114" s="121">
        <v>393.79861233480176</v>
      </c>
      <c r="M114" s="119">
        <v>23.52</v>
      </c>
      <c r="N114" s="122">
        <v>0</v>
      </c>
      <c r="O114" s="121">
        <v>0</v>
      </c>
      <c r="P114" s="119">
        <v>19.350000000000001</v>
      </c>
      <c r="Q114" s="120">
        <v>5</v>
      </c>
      <c r="R114" s="121">
        <v>1897.925371549894</v>
      </c>
      <c r="S114" s="119">
        <v>25.55</v>
      </c>
      <c r="T114" s="122">
        <v>1</v>
      </c>
      <c r="U114" s="121">
        <v>374.81041928721174</v>
      </c>
      <c r="V114" s="119">
        <v>-5.81</v>
      </c>
      <c r="W114" s="120">
        <v>4</v>
      </c>
      <c r="X114" s="121">
        <v>1666.9889976689976</v>
      </c>
      <c r="Y114" s="121">
        <v>18.88</v>
      </c>
      <c r="Z114" s="122">
        <v>5</v>
      </c>
      <c r="AA114" s="121">
        <v>9273.0585062240662</v>
      </c>
      <c r="AB114" s="121">
        <v>18.45</v>
      </c>
      <c r="AC114" s="120">
        <v>0</v>
      </c>
      <c r="AD114" s="121">
        <v>0</v>
      </c>
      <c r="AE114" s="119">
        <v>59.61</v>
      </c>
      <c r="AF114" s="122">
        <v>0</v>
      </c>
      <c r="AG114" s="121">
        <v>0</v>
      </c>
      <c r="AH114" s="119">
        <v>210.74</v>
      </c>
      <c r="AI114" s="120">
        <v>0</v>
      </c>
      <c r="AJ114" s="121">
        <v>0</v>
      </c>
      <c r="AK114" s="137">
        <v>-178.90556563095024</v>
      </c>
      <c r="AL114" s="138">
        <v>4</v>
      </c>
      <c r="AM114" s="139">
        <v>6306.3339682539681</v>
      </c>
      <c r="AN114" s="119">
        <v>58.47</v>
      </c>
      <c r="AO114" s="120">
        <v>0</v>
      </c>
      <c r="AP114" s="140">
        <v>0</v>
      </c>
      <c r="AQ114" s="119">
        <v>14.52</v>
      </c>
      <c r="AR114" s="122">
        <v>3</v>
      </c>
      <c r="AS114" s="121">
        <v>8870.99</v>
      </c>
      <c r="AT114" s="119">
        <v>44.95</v>
      </c>
      <c r="AU114" s="120">
        <v>0</v>
      </c>
      <c r="AV114" s="121">
        <v>0</v>
      </c>
      <c r="AW114" s="131">
        <v>455.95443436904981</v>
      </c>
      <c r="AX114" s="132">
        <v>23</v>
      </c>
      <c r="AY114" s="133">
        <v>28783.91</v>
      </c>
      <c r="AZ114" s="131">
        <v>136.61368757738342</v>
      </c>
      <c r="BA114" s="132">
        <v>131275</v>
      </c>
      <c r="BB114" s="131">
        <v>14460.040962663072</v>
      </c>
      <c r="BC114" s="131">
        <v>3019325</v>
      </c>
      <c r="BD114" s="131">
        <v>1875654.7686817825</v>
      </c>
      <c r="BE114" s="134">
        <v>1904438.6786817824</v>
      </c>
      <c r="BF114" s="131">
        <v>7876500</v>
      </c>
      <c r="BG114" s="132">
        <v>5972061.3213182176</v>
      </c>
      <c r="BH114" s="132">
        <v>131275</v>
      </c>
      <c r="BI114" s="103">
        <v>99.254375901894633</v>
      </c>
      <c r="BJ114" s="104">
        <v>1904537.9</v>
      </c>
      <c r="BK114" s="105">
        <v>664222.36</v>
      </c>
      <c r="BL114" s="106">
        <v>1092710.58</v>
      </c>
      <c r="BM114" s="105">
        <v>147604.97</v>
      </c>
      <c r="BN114" s="134">
        <v>1904537.91</v>
      </c>
      <c r="BR114" s="135"/>
      <c r="BS114" s="135"/>
      <c r="BT114" s="135"/>
    </row>
    <row r="115" spans="1:72" s="136" customFormat="1" ht="10.5" hidden="1" customHeight="1" x14ac:dyDescent="0.15">
      <c r="A115" s="118" t="s">
        <v>210</v>
      </c>
      <c r="B115" s="118">
        <v>10691</v>
      </c>
      <c r="C115" s="118" t="s">
        <v>212</v>
      </c>
      <c r="D115" s="119">
        <v>57.15</v>
      </c>
      <c r="E115" s="120">
        <v>1</v>
      </c>
      <c r="F115" s="121">
        <v>1314.5924264705882</v>
      </c>
      <c r="G115" s="119">
        <v>55.15</v>
      </c>
      <c r="H115" s="122">
        <v>0</v>
      </c>
      <c r="I115" s="121">
        <v>0</v>
      </c>
      <c r="J115" s="119">
        <v>52.08</v>
      </c>
      <c r="K115" s="120">
        <v>3</v>
      </c>
      <c r="L115" s="121">
        <v>1181.3958370044052</v>
      </c>
      <c r="M115" s="119">
        <v>36.270000000000003</v>
      </c>
      <c r="N115" s="122">
        <v>0</v>
      </c>
      <c r="O115" s="121">
        <v>0</v>
      </c>
      <c r="P115" s="119">
        <v>11.14</v>
      </c>
      <c r="Q115" s="120">
        <v>5</v>
      </c>
      <c r="R115" s="121">
        <v>1897.925371549894</v>
      </c>
      <c r="S115" s="119">
        <v>9.84</v>
      </c>
      <c r="T115" s="122">
        <v>5</v>
      </c>
      <c r="U115" s="121">
        <v>1874.0520964360589</v>
      </c>
      <c r="V115" s="119">
        <v>-64.5</v>
      </c>
      <c r="W115" s="120">
        <v>5</v>
      </c>
      <c r="X115" s="121">
        <v>2083.7362470862472</v>
      </c>
      <c r="Y115" s="121">
        <v>19.29</v>
      </c>
      <c r="Z115" s="122">
        <v>5</v>
      </c>
      <c r="AA115" s="121">
        <v>9273.0585062240662</v>
      </c>
      <c r="AB115" s="121">
        <v>19.149999999999999</v>
      </c>
      <c r="AC115" s="120">
        <v>0</v>
      </c>
      <c r="AD115" s="121">
        <v>0</v>
      </c>
      <c r="AE115" s="119">
        <v>40.020000000000003</v>
      </c>
      <c r="AF115" s="122">
        <v>0</v>
      </c>
      <c r="AG115" s="121">
        <v>0</v>
      </c>
      <c r="AH115" s="119">
        <v>9.26</v>
      </c>
      <c r="AI115" s="120">
        <v>5</v>
      </c>
      <c r="AJ115" s="121">
        <v>8292.4196660482376</v>
      </c>
      <c r="AK115" s="137">
        <v>-10.393279169724289</v>
      </c>
      <c r="AL115" s="138">
        <v>5</v>
      </c>
      <c r="AM115" s="139">
        <v>7882.9174603174606</v>
      </c>
      <c r="AN115" s="119">
        <v>68.22</v>
      </c>
      <c r="AO115" s="120">
        <v>0</v>
      </c>
      <c r="AP115" s="140">
        <v>0</v>
      </c>
      <c r="AQ115" s="119">
        <v>11.45</v>
      </c>
      <c r="AR115" s="122">
        <v>2</v>
      </c>
      <c r="AS115" s="121">
        <v>5913.9933333333329</v>
      </c>
      <c r="AT115" s="119">
        <v>71.430000000000007</v>
      </c>
      <c r="AU115" s="120">
        <v>1</v>
      </c>
      <c r="AV115" s="121">
        <v>1515.1234576271186</v>
      </c>
      <c r="AW115" s="131">
        <v>385.55672083027571</v>
      </c>
      <c r="AX115" s="132">
        <v>37</v>
      </c>
      <c r="AY115" s="133">
        <v>41229.21</v>
      </c>
      <c r="AZ115" s="131">
        <v>314.79173957903424</v>
      </c>
      <c r="BA115" s="132">
        <v>49769</v>
      </c>
      <c r="BB115" s="131">
        <v>8819.0194201746399</v>
      </c>
      <c r="BC115" s="131">
        <v>1841453</v>
      </c>
      <c r="BD115" s="131">
        <v>1143941.1460354133</v>
      </c>
      <c r="BE115" s="134">
        <v>1185170.3560354132</v>
      </c>
      <c r="BF115" s="131">
        <v>2986140</v>
      </c>
      <c r="BG115" s="132">
        <v>1800969.6439645868</v>
      </c>
      <c r="BH115" s="132">
        <v>49769</v>
      </c>
      <c r="BI115" s="103">
        <v>37.629335625681918</v>
      </c>
      <c r="BJ115" s="104">
        <v>1185207.99</v>
      </c>
      <c r="BK115" s="105">
        <v>413350.47</v>
      </c>
      <c r="BL115" s="106">
        <v>680001.86</v>
      </c>
      <c r="BM115" s="105">
        <v>91855.66</v>
      </c>
      <c r="BN115" s="134">
        <v>1185207.99</v>
      </c>
      <c r="BO115" s="135"/>
      <c r="BP115" s="135"/>
      <c r="BQ115" s="135"/>
      <c r="BR115" s="135"/>
      <c r="BS115" s="135"/>
      <c r="BT115" s="135"/>
    </row>
    <row r="116" spans="1:72" s="136" customFormat="1" ht="10.5" hidden="1" customHeight="1" x14ac:dyDescent="0.15">
      <c r="A116" s="118" t="s">
        <v>210</v>
      </c>
      <c r="B116" s="118">
        <v>10789</v>
      </c>
      <c r="C116" s="118" t="s">
        <v>213</v>
      </c>
      <c r="D116" s="119">
        <v>66.540000000000006</v>
      </c>
      <c r="E116" s="120">
        <v>2</v>
      </c>
      <c r="F116" s="121">
        <v>2629.1848529411764</v>
      </c>
      <c r="G116" s="119">
        <v>73.66</v>
      </c>
      <c r="H116" s="122">
        <v>3</v>
      </c>
      <c r="I116" s="121">
        <v>3886.6210869565216</v>
      </c>
      <c r="J116" s="119">
        <v>52.13</v>
      </c>
      <c r="K116" s="120">
        <v>3</v>
      </c>
      <c r="L116" s="121">
        <v>1181.3958370044052</v>
      </c>
      <c r="M116" s="119">
        <v>30.68</v>
      </c>
      <c r="N116" s="122">
        <v>0</v>
      </c>
      <c r="O116" s="121">
        <v>0</v>
      </c>
      <c r="P116" s="119">
        <v>8.83</v>
      </c>
      <c r="Q116" s="120">
        <v>5</v>
      </c>
      <c r="R116" s="121">
        <v>1897.925371549894</v>
      </c>
      <c r="S116" s="119">
        <v>11.4</v>
      </c>
      <c r="T116" s="122">
        <v>5</v>
      </c>
      <c r="U116" s="121">
        <v>1874.0520964360589</v>
      </c>
      <c r="V116" s="119">
        <v>-53.02</v>
      </c>
      <c r="W116" s="120">
        <v>5</v>
      </c>
      <c r="X116" s="121">
        <v>2083.7362470862472</v>
      </c>
      <c r="Y116" s="121">
        <v>29.57</v>
      </c>
      <c r="Z116" s="122">
        <v>1</v>
      </c>
      <c r="AA116" s="121">
        <v>1854.6117012448133</v>
      </c>
      <c r="AB116" s="121">
        <v>18.46</v>
      </c>
      <c r="AC116" s="120">
        <v>0</v>
      </c>
      <c r="AD116" s="121">
        <v>0</v>
      </c>
      <c r="AE116" s="119">
        <v>68.86</v>
      </c>
      <c r="AF116" s="122">
        <v>2</v>
      </c>
      <c r="AG116" s="121">
        <v>19574.952700729926</v>
      </c>
      <c r="AH116" s="119">
        <v>141.22</v>
      </c>
      <c r="AI116" s="120">
        <v>0</v>
      </c>
      <c r="AJ116" s="121">
        <v>0</v>
      </c>
      <c r="AK116" s="137">
        <v>-258.75879243606823</v>
      </c>
      <c r="AL116" s="138">
        <v>4</v>
      </c>
      <c r="AM116" s="139">
        <v>6306.3339682539681</v>
      </c>
      <c r="AN116" s="119">
        <v>63.67</v>
      </c>
      <c r="AO116" s="120">
        <v>0</v>
      </c>
      <c r="AP116" s="140">
        <v>0</v>
      </c>
      <c r="AQ116" s="119">
        <v>15.52</v>
      </c>
      <c r="AR116" s="122">
        <v>3</v>
      </c>
      <c r="AS116" s="121">
        <v>8870.99</v>
      </c>
      <c r="AT116" s="119">
        <v>45.36</v>
      </c>
      <c r="AU116" s="120">
        <v>0</v>
      </c>
      <c r="AV116" s="121">
        <v>0</v>
      </c>
      <c r="AW116" s="131">
        <v>314.12120756393182</v>
      </c>
      <c r="AX116" s="132">
        <v>33</v>
      </c>
      <c r="AY116" s="133">
        <v>50159.8</v>
      </c>
      <c r="AZ116" s="131">
        <v>341.57519603796948</v>
      </c>
      <c r="BA116" s="132">
        <v>47398</v>
      </c>
      <c r="BB116" s="131">
        <v>7490.8933987212504</v>
      </c>
      <c r="BC116" s="131">
        <v>1564134</v>
      </c>
      <c r="BD116" s="131">
        <v>971665.98360802874</v>
      </c>
      <c r="BE116" s="134">
        <v>1021825.7836080288</v>
      </c>
      <c r="BF116" s="131">
        <v>2843880</v>
      </c>
      <c r="BG116" s="132">
        <v>1822054.2163919713</v>
      </c>
      <c r="BH116" s="132">
        <v>47398</v>
      </c>
      <c r="BI116" s="103">
        <v>35.836670417048197</v>
      </c>
      <c r="BJ116" s="104">
        <v>1021861.62</v>
      </c>
      <c r="BK116" s="105">
        <v>356382.16</v>
      </c>
      <c r="BL116" s="106">
        <v>586283.42000000004</v>
      </c>
      <c r="BM116" s="105">
        <v>79196.039999999994</v>
      </c>
      <c r="BN116" s="134">
        <v>1021861.62</v>
      </c>
      <c r="BO116" s="135"/>
      <c r="BP116" s="135"/>
      <c r="BQ116" s="135"/>
      <c r="BR116" s="135"/>
      <c r="BS116" s="135"/>
      <c r="BT116" s="135"/>
    </row>
    <row r="117" spans="1:72" s="136" customFormat="1" ht="10.5" hidden="1" customHeight="1" x14ac:dyDescent="0.15">
      <c r="A117" s="118" t="s">
        <v>210</v>
      </c>
      <c r="B117" s="118">
        <v>10790</v>
      </c>
      <c r="C117" s="118" t="s">
        <v>214</v>
      </c>
      <c r="D117" s="119">
        <v>61.84</v>
      </c>
      <c r="E117" s="120">
        <v>1</v>
      </c>
      <c r="F117" s="121">
        <v>1314.5924264705882</v>
      </c>
      <c r="G117" s="119">
        <v>58.41</v>
      </c>
      <c r="H117" s="122">
        <v>1</v>
      </c>
      <c r="I117" s="121">
        <v>1295.5403623188406</v>
      </c>
      <c r="J117" s="119">
        <v>58.45</v>
      </c>
      <c r="K117" s="120">
        <v>4</v>
      </c>
      <c r="L117" s="121">
        <v>1575.194449339207</v>
      </c>
      <c r="M117" s="119">
        <v>38.22</v>
      </c>
      <c r="N117" s="122">
        <v>1</v>
      </c>
      <c r="O117" s="121">
        <v>1324.3301481481483</v>
      </c>
      <c r="P117" s="119">
        <v>12.5</v>
      </c>
      <c r="Q117" s="120">
        <v>5</v>
      </c>
      <c r="R117" s="121">
        <v>1897.925371549894</v>
      </c>
      <c r="S117" s="119">
        <v>14.05</v>
      </c>
      <c r="T117" s="122">
        <v>5</v>
      </c>
      <c r="U117" s="121">
        <v>1874.0520964360589</v>
      </c>
      <c r="V117" s="119">
        <v>219.84</v>
      </c>
      <c r="W117" s="120">
        <v>0</v>
      </c>
      <c r="X117" s="121">
        <v>0</v>
      </c>
      <c r="Y117" s="121">
        <v>23.39</v>
      </c>
      <c r="Z117" s="122">
        <v>5</v>
      </c>
      <c r="AA117" s="121">
        <v>9273.0585062240662</v>
      </c>
      <c r="AB117" s="121">
        <v>16.670000000000002</v>
      </c>
      <c r="AC117" s="120">
        <v>2</v>
      </c>
      <c r="AD117" s="121">
        <v>16554.126666666667</v>
      </c>
      <c r="AE117" s="119">
        <v>56.68</v>
      </c>
      <c r="AF117" s="122">
        <v>0</v>
      </c>
      <c r="AG117" s="121">
        <v>0</v>
      </c>
      <c r="AH117" s="119">
        <v>0</v>
      </c>
      <c r="AI117" s="120">
        <v>5</v>
      </c>
      <c r="AJ117" s="121">
        <v>8292.4196660482376</v>
      </c>
      <c r="AK117" s="137">
        <v>-3.6135000361350005</v>
      </c>
      <c r="AL117" s="138">
        <v>5</v>
      </c>
      <c r="AM117" s="139">
        <v>7882.9174603174606</v>
      </c>
      <c r="AN117" s="119">
        <v>71.31</v>
      </c>
      <c r="AO117" s="120">
        <v>1</v>
      </c>
      <c r="AP117" s="140">
        <v>13671.761058823529</v>
      </c>
      <c r="AQ117" s="119">
        <v>15.02</v>
      </c>
      <c r="AR117" s="122">
        <v>3</v>
      </c>
      <c r="AS117" s="121">
        <v>8870.99</v>
      </c>
      <c r="AT117" s="119">
        <v>70.14</v>
      </c>
      <c r="AU117" s="120">
        <v>1</v>
      </c>
      <c r="AV117" s="121">
        <v>1515.1234576271186</v>
      </c>
      <c r="AW117" s="131">
        <v>712.90649996386503</v>
      </c>
      <c r="AX117" s="132">
        <v>39</v>
      </c>
      <c r="AY117" s="133">
        <v>75342.03</v>
      </c>
      <c r="AZ117" s="131">
        <v>606.34320470491127</v>
      </c>
      <c r="BA117" s="132">
        <v>55376</v>
      </c>
      <c r="BB117" s="131">
        <v>10342.98391381808</v>
      </c>
      <c r="BC117" s="131">
        <v>2159664</v>
      </c>
      <c r="BD117" s="131">
        <v>1341619.0970996409</v>
      </c>
      <c r="BE117" s="134">
        <v>1416961.1270996409</v>
      </c>
      <c r="BF117" s="131">
        <v>3322560</v>
      </c>
      <c r="BG117" s="132">
        <v>1905598.8729003591</v>
      </c>
      <c r="BH117" s="132">
        <v>55376</v>
      </c>
      <c r="BI117" s="103">
        <v>41.86867507098318</v>
      </c>
      <c r="BJ117" s="104">
        <v>1417003</v>
      </c>
      <c r="BK117" s="105">
        <v>494190.78</v>
      </c>
      <c r="BL117" s="106">
        <v>812992.05</v>
      </c>
      <c r="BM117" s="105">
        <v>109820.17</v>
      </c>
      <c r="BN117" s="134">
        <v>1417003</v>
      </c>
      <c r="BO117" s="135"/>
      <c r="BP117" s="135"/>
      <c r="BQ117" s="135"/>
      <c r="BR117" s="135"/>
      <c r="BS117" s="135"/>
      <c r="BT117" s="135"/>
    </row>
    <row r="118" spans="1:72" s="136" customFormat="1" ht="10.5" hidden="1" customHeight="1" x14ac:dyDescent="0.15">
      <c r="A118" s="118" t="s">
        <v>210</v>
      </c>
      <c r="B118" s="118">
        <v>10791</v>
      </c>
      <c r="C118" s="118" t="s">
        <v>215</v>
      </c>
      <c r="D118" s="119">
        <v>63.36</v>
      </c>
      <c r="E118" s="120">
        <v>1</v>
      </c>
      <c r="F118" s="121">
        <v>1314.5924264705882</v>
      </c>
      <c r="G118" s="119">
        <v>66.650000000000006</v>
      </c>
      <c r="H118" s="122">
        <v>2</v>
      </c>
      <c r="I118" s="121">
        <v>2591.0807246376812</v>
      </c>
      <c r="J118" s="119">
        <v>51.45</v>
      </c>
      <c r="K118" s="120">
        <v>3</v>
      </c>
      <c r="L118" s="121">
        <v>1181.3958370044052</v>
      </c>
      <c r="M118" s="119">
        <v>42.19</v>
      </c>
      <c r="N118" s="122">
        <v>1</v>
      </c>
      <c r="O118" s="121">
        <v>1324.3301481481483</v>
      </c>
      <c r="P118" s="119">
        <v>13.91</v>
      </c>
      <c r="Q118" s="120">
        <v>5</v>
      </c>
      <c r="R118" s="121">
        <v>1897.925371549894</v>
      </c>
      <c r="S118" s="119">
        <v>13.51</v>
      </c>
      <c r="T118" s="122">
        <v>5</v>
      </c>
      <c r="U118" s="121">
        <v>1874.0520964360589</v>
      </c>
      <c r="V118" s="119">
        <v>-310.05</v>
      </c>
      <c r="W118" s="120">
        <v>5</v>
      </c>
      <c r="X118" s="121">
        <v>2083.7362470862472</v>
      </c>
      <c r="Y118" s="121">
        <v>24.08</v>
      </c>
      <c r="Z118" s="122">
        <v>5</v>
      </c>
      <c r="AA118" s="121">
        <v>9273.0585062240662</v>
      </c>
      <c r="AB118" s="121">
        <v>19.440000000000001</v>
      </c>
      <c r="AC118" s="120">
        <v>0</v>
      </c>
      <c r="AD118" s="121">
        <v>0</v>
      </c>
      <c r="AE118" s="119">
        <v>49.58</v>
      </c>
      <c r="AF118" s="122">
        <v>0</v>
      </c>
      <c r="AG118" s="121">
        <v>0</v>
      </c>
      <c r="AH118" s="119">
        <v>10.17</v>
      </c>
      <c r="AI118" s="120">
        <v>5</v>
      </c>
      <c r="AJ118" s="121">
        <v>8292.4196660482376</v>
      </c>
      <c r="AK118" s="137">
        <v>-8.9463626083678864</v>
      </c>
      <c r="AL118" s="138">
        <v>5</v>
      </c>
      <c r="AM118" s="139">
        <v>7882.9174603174606</v>
      </c>
      <c r="AN118" s="119">
        <v>61.69</v>
      </c>
      <c r="AO118" s="120">
        <v>0</v>
      </c>
      <c r="AP118" s="140">
        <v>0</v>
      </c>
      <c r="AQ118" s="119">
        <v>16.059999999999999</v>
      </c>
      <c r="AR118" s="122">
        <v>3</v>
      </c>
      <c r="AS118" s="121">
        <v>8870.99</v>
      </c>
      <c r="AT118" s="119">
        <v>44.96</v>
      </c>
      <c r="AU118" s="120">
        <v>0</v>
      </c>
      <c r="AV118" s="121">
        <v>0</v>
      </c>
      <c r="AW118" s="131">
        <v>158.05363739163207</v>
      </c>
      <c r="AX118" s="132">
        <v>40</v>
      </c>
      <c r="AY118" s="133">
        <v>46586.5</v>
      </c>
      <c r="AZ118" s="131">
        <v>384.53569954601733</v>
      </c>
      <c r="BA118" s="132">
        <v>67534</v>
      </c>
      <c r="BB118" s="131">
        <v>12937.254603230693</v>
      </c>
      <c r="BC118" s="131">
        <v>2701360</v>
      </c>
      <c r="BD118" s="131">
        <v>1678129.6368977239</v>
      </c>
      <c r="BE118" s="134">
        <v>1724716.1368977239</v>
      </c>
      <c r="BF118" s="131">
        <v>4052040</v>
      </c>
      <c r="BG118" s="132">
        <v>2327323.8631022759</v>
      </c>
      <c r="BH118" s="132">
        <v>67534</v>
      </c>
      <c r="BI118" s="103">
        <v>51.061093293913935</v>
      </c>
      <c r="BJ118" s="104">
        <v>1724767.2</v>
      </c>
      <c r="BK118" s="105">
        <v>601525.93000000005</v>
      </c>
      <c r="BL118" s="106">
        <v>989568.84</v>
      </c>
      <c r="BM118" s="105">
        <v>133672.43</v>
      </c>
      <c r="BN118" s="134">
        <v>1724767.2</v>
      </c>
      <c r="BO118" s="135"/>
      <c r="BP118" s="135"/>
      <c r="BQ118" s="135"/>
      <c r="BR118" s="135"/>
      <c r="BS118" s="135"/>
      <c r="BT118" s="135"/>
    </row>
    <row r="119" spans="1:72" s="136" customFormat="1" ht="10.5" hidden="1" customHeight="1" x14ac:dyDescent="0.15">
      <c r="A119" s="118" t="s">
        <v>210</v>
      </c>
      <c r="B119" s="118">
        <v>10792</v>
      </c>
      <c r="C119" s="118" t="s">
        <v>216</v>
      </c>
      <c r="D119" s="119">
        <v>54.97</v>
      </c>
      <c r="E119" s="120">
        <v>0</v>
      </c>
      <c r="F119" s="121">
        <v>0</v>
      </c>
      <c r="G119" s="119">
        <v>74.67</v>
      </c>
      <c r="H119" s="122">
        <v>3</v>
      </c>
      <c r="I119" s="121">
        <v>3886.6210869565216</v>
      </c>
      <c r="J119" s="119">
        <v>51.09</v>
      </c>
      <c r="K119" s="120">
        <v>3</v>
      </c>
      <c r="L119" s="121">
        <v>1181.3958370044052</v>
      </c>
      <c r="M119" s="119">
        <v>32.83</v>
      </c>
      <c r="N119" s="122">
        <v>0</v>
      </c>
      <c r="O119" s="121">
        <v>0</v>
      </c>
      <c r="P119" s="119">
        <v>4.8</v>
      </c>
      <c r="Q119" s="120">
        <v>5</v>
      </c>
      <c r="R119" s="121">
        <v>1897.925371549894</v>
      </c>
      <c r="S119" s="119">
        <v>8.16</v>
      </c>
      <c r="T119" s="122">
        <v>5</v>
      </c>
      <c r="U119" s="121">
        <v>1874.0520964360589</v>
      </c>
      <c r="V119" s="119">
        <v>-346.55</v>
      </c>
      <c r="W119" s="120">
        <v>5</v>
      </c>
      <c r="X119" s="121">
        <v>2083.7362470862472</v>
      </c>
      <c r="Y119" s="121">
        <v>10.91</v>
      </c>
      <c r="Z119" s="122">
        <v>5</v>
      </c>
      <c r="AA119" s="121">
        <v>9273.0585062240662</v>
      </c>
      <c r="AB119" s="121">
        <v>0</v>
      </c>
      <c r="AC119" s="120">
        <v>0</v>
      </c>
      <c r="AD119" s="121">
        <v>0</v>
      </c>
      <c r="AE119" s="119">
        <v>67.58</v>
      </c>
      <c r="AF119" s="122">
        <v>2</v>
      </c>
      <c r="AG119" s="121">
        <v>19574.952700729926</v>
      </c>
      <c r="AH119" s="119">
        <v>48.03</v>
      </c>
      <c r="AI119" s="120">
        <v>5</v>
      </c>
      <c r="AJ119" s="121">
        <v>8292.4196660482376</v>
      </c>
      <c r="AK119" s="137">
        <v>-16.034731140177037</v>
      </c>
      <c r="AL119" s="138">
        <v>5</v>
      </c>
      <c r="AM119" s="139">
        <v>7882.9174603174606</v>
      </c>
      <c r="AN119" s="119">
        <v>62.31</v>
      </c>
      <c r="AO119" s="120">
        <v>0</v>
      </c>
      <c r="AP119" s="140">
        <v>0</v>
      </c>
      <c r="AQ119" s="119">
        <v>15.01</v>
      </c>
      <c r="AR119" s="122">
        <v>3</v>
      </c>
      <c r="AS119" s="121">
        <v>8870.99</v>
      </c>
      <c r="AT119" s="119">
        <v>68.319999999999993</v>
      </c>
      <c r="AU119" s="120">
        <v>0</v>
      </c>
      <c r="AV119" s="121">
        <v>0</v>
      </c>
      <c r="AW119" s="131">
        <v>136.09526885982297</v>
      </c>
      <c r="AX119" s="132">
        <v>41</v>
      </c>
      <c r="AY119" s="133">
        <v>64818.07</v>
      </c>
      <c r="AZ119" s="131">
        <v>548.39885885266199</v>
      </c>
      <c r="BA119" s="132">
        <v>30313</v>
      </c>
      <c r="BB119" s="131">
        <v>5952.1303899876402</v>
      </c>
      <c r="BC119" s="131">
        <v>1242833</v>
      </c>
      <c r="BD119" s="131">
        <v>772068.47329290025</v>
      </c>
      <c r="BE119" s="134">
        <v>836886.5432929002</v>
      </c>
      <c r="BF119" s="131">
        <v>1818780</v>
      </c>
      <c r="BG119" s="132">
        <v>981893.4567070998</v>
      </c>
      <c r="BH119" s="132">
        <v>30313</v>
      </c>
      <c r="BI119" s="103">
        <v>22.919047013628887</v>
      </c>
      <c r="BJ119" s="104">
        <v>836909.46</v>
      </c>
      <c r="BK119" s="105">
        <v>291878.65999999997</v>
      </c>
      <c r="BL119" s="106">
        <v>480168.87</v>
      </c>
      <c r="BM119" s="105">
        <v>64861.919999999998</v>
      </c>
      <c r="BN119" s="134">
        <v>836909.45</v>
      </c>
      <c r="BO119" s="135"/>
      <c r="BP119" s="135"/>
      <c r="BQ119" s="135"/>
      <c r="BR119" s="135"/>
      <c r="BS119" s="135"/>
      <c r="BT119" s="135"/>
    </row>
    <row r="120" spans="1:72" s="136" customFormat="1" ht="10.5" hidden="1" customHeight="1" x14ac:dyDescent="0.15">
      <c r="A120" s="118" t="s">
        <v>210</v>
      </c>
      <c r="B120" s="118">
        <v>10793</v>
      </c>
      <c r="C120" s="118" t="s">
        <v>217</v>
      </c>
      <c r="D120" s="119">
        <v>63.23</v>
      </c>
      <c r="E120" s="120">
        <v>1</v>
      </c>
      <c r="F120" s="121">
        <v>1314.5924264705882</v>
      </c>
      <c r="G120" s="119">
        <v>61.3</v>
      </c>
      <c r="H120" s="122">
        <v>1</v>
      </c>
      <c r="I120" s="121">
        <v>1295.5403623188406</v>
      </c>
      <c r="J120" s="119">
        <v>64.17</v>
      </c>
      <c r="K120" s="120">
        <v>5</v>
      </c>
      <c r="L120" s="121">
        <v>1968.9930616740089</v>
      </c>
      <c r="M120" s="119">
        <v>43.27</v>
      </c>
      <c r="N120" s="122">
        <v>1</v>
      </c>
      <c r="O120" s="121">
        <v>1324.3301481481483</v>
      </c>
      <c r="P120" s="119">
        <v>11.47</v>
      </c>
      <c r="Q120" s="120">
        <v>5</v>
      </c>
      <c r="R120" s="121">
        <v>1897.925371549894</v>
      </c>
      <c r="S120" s="119">
        <v>8.93</v>
      </c>
      <c r="T120" s="122">
        <v>5</v>
      </c>
      <c r="U120" s="121">
        <v>1874.0520964360589</v>
      </c>
      <c r="V120" s="119">
        <v>-280.49</v>
      </c>
      <c r="W120" s="120">
        <v>5</v>
      </c>
      <c r="X120" s="121">
        <v>2083.7362470862472</v>
      </c>
      <c r="Y120" s="121">
        <v>20.55</v>
      </c>
      <c r="Z120" s="122">
        <v>5</v>
      </c>
      <c r="AA120" s="121">
        <v>9273.0585062240662</v>
      </c>
      <c r="AB120" s="121">
        <v>20.83</v>
      </c>
      <c r="AC120" s="120">
        <v>0</v>
      </c>
      <c r="AD120" s="121">
        <v>0</v>
      </c>
      <c r="AE120" s="119">
        <v>74.7</v>
      </c>
      <c r="AF120" s="122">
        <v>3</v>
      </c>
      <c r="AG120" s="121">
        <v>29362.429051094892</v>
      </c>
      <c r="AH120" s="119">
        <v>87.72</v>
      </c>
      <c r="AI120" s="120">
        <v>0</v>
      </c>
      <c r="AJ120" s="121">
        <v>0</v>
      </c>
      <c r="AK120" s="137">
        <v>-98.295043952576307</v>
      </c>
      <c r="AL120" s="138">
        <v>4</v>
      </c>
      <c r="AM120" s="139">
        <v>6306.3339682539681</v>
      </c>
      <c r="AN120" s="119">
        <v>75.41</v>
      </c>
      <c r="AO120" s="120">
        <v>2</v>
      </c>
      <c r="AP120" s="140">
        <v>27343.522117647059</v>
      </c>
      <c r="AQ120" s="119">
        <v>23.28</v>
      </c>
      <c r="AR120" s="122">
        <v>5</v>
      </c>
      <c r="AS120" s="121">
        <v>14784.983333333332</v>
      </c>
      <c r="AT120" s="119">
        <v>61.49</v>
      </c>
      <c r="AU120" s="120">
        <v>0</v>
      </c>
      <c r="AV120" s="121">
        <v>0</v>
      </c>
      <c r="AW120" s="131">
        <v>237.56495604742369</v>
      </c>
      <c r="AX120" s="132">
        <v>42</v>
      </c>
      <c r="AY120" s="133">
        <v>98829.5</v>
      </c>
      <c r="AZ120" s="131">
        <v>856.54952538175814</v>
      </c>
      <c r="BA120" s="132">
        <v>22252</v>
      </c>
      <c r="BB120" s="131">
        <v>4475.875542728757</v>
      </c>
      <c r="BC120" s="131">
        <v>934584</v>
      </c>
      <c r="BD120" s="131">
        <v>580579.08185892378</v>
      </c>
      <c r="BE120" s="134">
        <v>679408.58185892378</v>
      </c>
      <c r="BF120" s="131">
        <v>1335120</v>
      </c>
      <c r="BG120" s="132">
        <v>655711.41814107622</v>
      </c>
      <c r="BH120" s="132">
        <v>22252</v>
      </c>
      <c r="BI120" s="103">
        <v>16.824287736194702</v>
      </c>
      <c r="BJ120" s="104">
        <v>679425.41</v>
      </c>
      <c r="BK120" s="105">
        <v>236954.88</v>
      </c>
      <c r="BL120" s="106">
        <v>389813.89</v>
      </c>
      <c r="BM120" s="105">
        <v>52656.6</v>
      </c>
      <c r="BN120" s="134">
        <v>679425.37</v>
      </c>
      <c r="BR120" s="135"/>
      <c r="BS120" s="135"/>
      <c r="BT120" s="135"/>
    </row>
    <row r="121" spans="1:72" s="136" customFormat="1" ht="10.5" hidden="1" customHeight="1" x14ac:dyDescent="0.15">
      <c r="A121" s="118" t="s">
        <v>210</v>
      </c>
      <c r="B121" s="118">
        <v>10794</v>
      </c>
      <c r="C121" s="118" t="s">
        <v>218</v>
      </c>
      <c r="D121" s="119">
        <v>64.489999999999995</v>
      </c>
      <c r="E121" s="120">
        <v>2</v>
      </c>
      <c r="F121" s="121">
        <v>2629.1848529411764</v>
      </c>
      <c r="G121" s="119">
        <v>70.89</v>
      </c>
      <c r="H121" s="122">
        <v>2</v>
      </c>
      <c r="I121" s="121">
        <v>2591.0807246376812</v>
      </c>
      <c r="J121" s="119">
        <v>55.36</v>
      </c>
      <c r="K121" s="120">
        <v>3</v>
      </c>
      <c r="L121" s="121">
        <v>1181.3958370044052</v>
      </c>
      <c r="M121" s="119">
        <v>40.119999999999997</v>
      </c>
      <c r="N121" s="122">
        <v>1</v>
      </c>
      <c r="O121" s="121">
        <v>1324.3301481481483</v>
      </c>
      <c r="P121" s="119">
        <v>15.29</v>
      </c>
      <c r="Q121" s="120">
        <v>5</v>
      </c>
      <c r="R121" s="121">
        <v>1897.925371549894</v>
      </c>
      <c r="S121" s="119">
        <v>7.99</v>
      </c>
      <c r="T121" s="122">
        <v>5</v>
      </c>
      <c r="U121" s="121">
        <v>1874.0520964360589</v>
      </c>
      <c r="V121" s="119">
        <v>-215.64</v>
      </c>
      <c r="W121" s="120">
        <v>5</v>
      </c>
      <c r="X121" s="121">
        <v>2083.7362470862472</v>
      </c>
      <c r="Y121" s="121">
        <v>36.76</v>
      </c>
      <c r="Z121" s="122">
        <v>0</v>
      </c>
      <c r="AA121" s="121">
        <v>0</v>
      </c>
      <c r="AB121" s="121">
        <v>0</v>
      </c>
      <c r="AC121" s="120">
        <v>0</v>
      </c>
      <c r="AD121" s="121">
        <v>0</v>
      </c>
      <c r="AE121" s="119">
        <v>47.76</v>
      </c>
      <c r="AF121" s="122">
        <v>0</v>
      </c>
      <c r="AG121" s="121">
        <v>0</v>
      </c>
      <c r="AH121" s="119">
        <v>7.4</v>
      </c>
      <c r="AI121" s="120">
        <v>5</v>
      </c>
      <c r="AJ121" s="121">
        <v>8292.4196660482376</v>
      </c>
      <c r="AK121" s="137">
        <v>-20.655388601036268</v>
      </c>
      <c r="AL121" s="138">
        <v>4</v>
      </c>
      <c r="AM121" s="139">
        <v>6306.3339682539681</v>
      </c>
      <c r="AN121" s="119">
        <v>81.36</v>
      </c>
      <c r="AO121" s="120">
        <v>4</v>
      </c>
      <c r="AP121" s="140">
        <v>54687.044235294117</v>
      </c>
      <c r="AQ121" s="119">
        <v>18.420000000000002</v>
      </c>
      <c r="AR121" s="122">
        <v>4</v>
      </c>
      <c r="AS121" s="121">
        <v>11827.986666666666</v>
      </c>
      <c r="AT121" s="119">
        <v>78.31</v>
      </c>
      <c r="AU121" s="120">
        <v>2</v>
      </c>
      <c r="AV121" s="121">
        <v>3030.2469152542371</v>
      </c>
      <c r="AW121" s="131">
        <v>287.85461139896375</v>
      </c>
      <c r="AX121" s="132">
        <v>42</v>
      </c>
      <c r="AY121" s="133">
        <v>97725.74</v>
      </c>
      <c r="AZ121" s="131">
        <v>846.98330169211727</v>
      </c>
      <c r="BA121" s="132">
        <v>14542</v>
      </c>
      <c r="BB121" s="131">
        <v>2925.0486312404087</v>
      </c>
      <c r="BC121" s="131">
        <v>610764</v>
      </c>
      <c r="BD121" s="131">
        <v>379416.72696353006</v>
      </c>
      <c r="BE121" s="134">
        <v>477142.46696353005</v>
      </c>
      <c r="BF121" s="131">
        <v>872520</v>
      </c>
      <c r="BG121" s="132">
        <v>395377.53303646995</v>
      </c>
      <c r="BH121" s="132">
        <v>14542</v>
      </c>
      <c r="BI121" s="103">
        <v>10.994912468980017</v>
      </c>
      <c r="BJ121" s="104">
        <v>477153.46</v>
      </c>
      <c r="BK121" s="105">
        <v>166410.97</v>
      </c>
      <c r="BL121" s="106">
        <v>273762.28000000003</v>
      </c>
      <c r="BM121" s="105">
        <v>36980.22</v>
      </c>
      <c r="BN121" s="134">
        <v>477153.47</v>
      </c>
      <c r="BO121" s="135"/>
      <c r="BP121" s="135"/>
      <c r="BQ121" s="135"/>
      <c r="BR121" s="135"/>
      <c r="BS121" s="135"/>
      <c r="BT121" s="135"/>
    </row>
    <row r="122" spans="1:72" s="136" customFormat="1" ht="10.5" hidden="1" customHeight="1" x14ac:dyDescent="0.15">
      <c r="A122" s="118" t="s">
        <v>210</v>
      </c>
      <c r="B122" s="118">
        <v>10795</v>
      </c>
      <c r="C122" s="118" t="s">
        <v>219</v>
      </c>
      <c r="D122" s="119">
        <v>63.64</v>
      </c>
      <c r="E122" s="120">
        <v>1</v>
      </c>
      <c r="F122" s="121">
        <v>1314.5924264705882</v>
      </c>
      <c r="G122" s="119">
        <v>61.43</v>
      </c>
      <c r="H122" s="122">
        <v>1</v>
      </c>
      <c r="I122" s="121">
        <v>1295.5403623188406</v>
      </c>
      <c r="J122" s="119">
        <v>54.55</v>
      </c>
      <c r="K122" s="120">
        <v>3</v>
      </c>
      <c r="L122" s="121">
        <v>1181.3958370044052</v>
      </c>
      <c r="M122" s="119">
        <v>43.6</v>
      </c>
      <c r="N122" s="122">
        <v>1</v>
      </c>
      <c r="O122" s="121">
        <v>1324.3301481481483</v>
      </c>
      <c r="P122" s="119">
        <v>9.98</v>
      </c>
      <c r="Q122" s="120">
        <v>5</v>
      </c>
      <c r="R122" s="121">
        <v>1897.925371549894</v>
      </c>
      <c r="S122" s="119">
        <v>5.65</v>
      </c>
      <c r="T122" s="122">
        <v>5</v>
      </c>
      <c r="U122" s="121">
        <v>1874.0520964360589</v>
      </c>
      <c r="V122" s="119">
        <v>-83.02</v>
      </c>
      <c r="W122" s="120">
        <v>5</v>
      </c>
      <c r="X122" s="121">
        <v>2083.7362470862472</v>
      </c>
      <c r="Y122" s="121">
        <v>24.31</v>
      </c>
      <c r="Z122" s="122">
        <v>5</v>
      </c>
      <c r="AA122" s="121">
        <v>9273.0585062240662</v>
      </c>
      <c r="AB122" s="121">
        <v>0</v>
      </c>
      <c r="AC122" s="120">
        <v>0</v>
      </c>
      <c r="AD122" s="121">
        <v>0</v>
      </c>
      <c r="AE122" s="119">
        <v>73.56</v>
      </c>
      <c r="AF122" s="122">
        <v>3</v>
      </c>
      <c r="AG122" s="121">
        <v>29362.429051094892</v>
      </c>
      <c r="AH122" s="119">
        <v>62.8</v>
      </c>
      <c r="AI122" s="120">
        <v>3</v>
      </c>
      <c r="AJ122" s="121">
        <v>4975.4517996289424</v>
      </c>
      <c r="AK122" s="137">
        <v>-117.05661735036988</v>
      </c>
      <c r="AL122" s="138">
        <v>4</v>
      </c>
      <c r="AM122" s="139">
        <v>6306.3339682539681</v>
      </c>
      <c r="AN122" s="119">
        <v>63.95</v>
      </c>
      <c r="AO122" s="120">
        <v>0</v>
      </c>
      <c r="AP122" s="140">
        <v>0</v>
      </c>
      <c r="AQ122" s="119">
        <v>19.95</v>
      </c>
      <c r="AR122" s="122">
        <v>4</v>
      </c>
      <c r="AS122" s="121">
        <v>11827.986666666666</v>
      </c>
      <c r="AT122" s="119">
        <v>75.290000000000006</v>
      </c>
      <c r="AU122" s="120">
        <v>2</v>
      </c>
      <c r="AV122" s="121">
        <v>3030.2469152542371</v>
      </c>
      <c r="AW122" s="131">
        <v>358.63338264963011</v>
      </c>
      <c r="AX122" s="132">
        <v>42</v>
      </c>
      <c r="AY122" s="133">
        <v>75747.08</v>
      </c>
      <c r="AZ122" s="131">
        <v>656.49553446141147</v>
      </c>
      <c r="BA122" s="132">
        <v>17831</v>
      </c>
      <c r="BB122" s="131">
        <v>3586.6140932229218</v>
      </c>
      <c r="BC122" s="131">
        <v>748902</v>
      </c>
      <c r="BD122" s="131">
        <v>465230.34372759616</v>
      </c>
      <c r="BE122" s="134">
        <v>540977.42372759618</v>
      </c>
      <c r="BF122" s="131">
        <v>1069860</v>
      </c>
      <c r="BG122" s="132">
        <v>528882.57627240382</v>
      </c>
      <c r="BH122" s="132">
        <v>17831</v>
      </c>
      <c r="BI122" s="103">
        <v>13.481658935110898</v>
      </c>
      <c r="BJ122" s="104">
        <v>540990.91</v>
      </c>
      <c r="BK122" s="105">
        <v>188674.77</v>
      </c>
      <c r="BL122" s="106">
        <v>310388.40999999997</v>
      </c>
      <c r="BM122" s="105">
        <v>41927.730000000003</v>
      </c>
      <c r="BN122" s="134">
        <v>540990.91</v>
      </c>
      <c r="BO122" s="135"/>
      <c r="BP122" s="135"/>
      <c r="BQ122" s="135"/>
      <c r="BR122" s="135"/>
      <c r="BS122" s="135"/>
      <c r="BT122" s="135"/>
    </row>
    <row r="123" spans="1:72" s="136" customFormat="1" ht="10.5" hidden="1" customHeight="1" x14ac:dyDescent="0.15">
      <c r="A123" s="118" t="s">
        <v>210</v>
      </c>
      <c r="B123" s="118">
        <v>10796</v>
      </c>
      <c r="C123" s="118" t="s">
        <v>220</v>
      </c>
      <c r="D123" s="119">
        <v>70.98</v>
      </c>
      <c r="E123" s="120">
        <v>2</v>
      </c>
      <c r="F123" s="121">
        <v>2629.1848529411764</v>
      </c>
      <c r="G123" s="119">
        <v>67.98</v>
      </c>
      <c r="H123" s="122">
        <v>2</v>
      </c>
      <c r="I123" s="121">
        <v>2591.0807246376812</v>
      </c>
      <c r="J123" s="119">
        <v>57.01</v>
      </c>
      <c r="K123" s="120">
        <v>4</v>
      </c>
      <c r="L123" s="121">
        <v>1575.194449339207</v>
      </c>
      <c r="M123" s="119">
        <v>56.38</v>
      </c>
      <c r="N123" s="122">
        <v>3</v>
      </c>
      <c r="O123" s="121">
        <v>3972.9904444444442</v>
      </c>
      <c r="P123" s="119">
        <v>8.9</v>
      </c>
      <c r="Q123" s="120">
        <v>5</v>
      </c>
      <c r="R123" s="121">
        <v>1897.925371549894</v>
      </c>
      <c r="S123" s="119">
        <v>7.28</v>
      </c>
      <c r="T123" s="122">
        <v>5</v>
      </c>
      <c r="U123" s="121">
        <v>1874.0520964360589</v>
      </c>
      <c r="V123" s="119">
        <v>-169.69</v>
      </c>
      <c r="W123" s="120">
        <v>5</v>
      </c>
      <c r="X123" s="121">
        <v>2083.7362470862472</v>
      </c>
      <c r="Y123" s="121">
        <v>34.479999999999997</v>
      </c>
      <c r="Z123" s="122">
        <v>0</v>
      </c>
      <c r="AA123" s="121">
        <v>0</v>
      </c>
      <c r="AB123" s="121">
        <v>3.45</v>
      </c>
      <c r="AC123" s="120">
        <v>5</v>
      </c>
      <c r="AD123" s="121">
        <v>41385.316666666666</v>
      </c>
      <c r="AE123" s="119">
        <v>76.78</v>
      </c>
      <c r="AF123" s="122">
        <v>4</v>
      </c>
      <c r="AG123" s="121">
        <v>39149.905401459851</v>
      </c>
      <c r="AH123" s="119">
        <v>21.29</v>
      </c>
      <c r="AI123" s="120">
        <v>5</v>
      </c>
      <c r="AJ123" s="121">
        <v>8292.4196660482376</v>
      </c>
      <c r="AK123" s="137">
        <v>-14.580711433219937</v>
      </c>
      <c r="AL123" s="138">
        <v>5</v>
      </c>
      <c r="AM123" s="139">
        <v>7882.9174603174606</v>
      </c>
      <c r="AN123" s="119">
        <v>77.09</v>
      </c>
      <c r="AO123" s="120">
        <v>3</v>
      </c>
      <c r="AP123" s="140">
        <v>41015.283176470584</v>
      </c>
      <c r="AQ123" s="119">
        <v>23.75</v>
      </c>
      <c r="AR123" s="122">
        <v>5</v>
      </c>
      <c r="AS123" s="121">
        <v>14784.983333333332</v>
      </c>
      <c r="AT123" s="119">
        <v>71.010000000000005</v>
      </c>
      <c r="AU123" s="120">
        <v>1</v>
      </c>
      <c r="AV123" s="121">
        <v>1515.1234576271186</v>
      </c>
      <c r="AW123" s="131">
        <v>392.10928856678004</v>
      </c>
      <c r="AX123" s="132">
        <v>54</v>
      </c>
      <c r="AY123" s="133">
        <v>170650.11</v>
      </c>
      <c r="AZ123" s="131">
        <v>1901.5901650846058</v>
      </c>
      <c r="BA123" s="132">
        <v>20322</v>
      </c>
      <c r="BB123" s="131">
        <v>5255.570510605814</v>
      </c>
      <c r="BC123" s="131">
        <v>1097388</v>
      </c>
      <c r="BD123" s="131">
        <v>681715.62693455128</v>
      </c>
      <c r="BE123" s="134">
        <v>852365.73693455127</v>
      </c>
      <c r="BF123" s="131">
        <v>1219320</v>
      </c>
      <c r="BG123" s="132">
        <v>366954.26306544873</v>
      </c>
      <c r="BH123" s="132">
        <v>20322</v>
      </c>
      <c r="BI123" s="103">
        <v>15.365053719888042</v>
      </c>
      <c r="BJ123" s="104">
        <v>852381.1</v>
      </c>
      <c r="BK123" s="105">
        <v>297274.52</v>
      </c>
      <c r="BL123" s="106">
        <v>489045.58</v>
      </c>
      <c r="BM123" s="105">
        <v>66061</v>
      </c>
      <c r="BN123" s="134">
        <v>852381.1</v>
      </c>
      <c r="BO123" s="135"/>
      <c r="BP123" s="135"/>
      <c r="BQ123" s="135"/>
      <c r="BR123" s="135"/>
      <c r="BS123" s="135"/>
      <c r="BT123" s="135"/>
    </row>
    <row r="124" spans="1:72" s="136" customFormat="1" ht="10.5" hidden="1" customHeight="1" x14ac:dyDescent="0.15">
      <c r="A124" s="118" t="s">
        <v>210</v>
      </c>
      <c r="B124" s="118">
        <v>10797</v>
      </c>
      <c r="C124" s="118" t="s">
        <v>221</v>
      </c>
      <c r="D124" s="119">
        <v>57.66</v>
      </c>
      <c r="E124" s="120">
        <v>1</v>
      </c>
      <c r="F124" s="121">
        <v>1314.5924264705882</v>
      </c>
      <c r="G124" s="119">
        <v>55.1</v>
      </c>
      <c r="H124" s="122">
        <v>0</v>
      </c>
      <c r="I124" s="121">
        <v>0</v>
      </c>
      <c r="J124" s="119">
        <v>50</v>
      </c>
      <c r="K124" s="120">
        <v>2</v>
      </c>
      <c r="L124" s="121">
        <v>787.59722466960352</v>
      </c>
      <c r="M124" s="119">
        <v>44.66</v>
      </c>
      <c r="N124" s="122">
        <v>1</v>
      </c>
      <c r="O124" s="121">
        <v>1324.3301481481483</v>
      </c>
      <c r="P124" s="119">
        <v>12.3</v>
      </c>
      <c r="Q124" s="120">
        <v>5</v>
      </c>
      <c r="R124" s="121">
        <v>1897.925371549894</v>
      </c>
      <c r="S124" s="119">
        <v>11.52</v>
      </c>
      <c r="T124" s="122">
        <v>5</v>
      </c>
      <c r="U124" s="121">
        <v>1874.0520964360589</v>
      </c>
      <c r="V124" s="119">
        <v>-133.26</v>
      </c>
      <c r="W124" s="120">
        <v>5</v>
      </c>
      <c r="X124" s="121">
        <v>2083.7362470862472</v>
      </c>
      <c r="Y124" s="121">
        <v>17.670000000000002</v>
      </c>
      <c r="Z124" s="122">
        <v>5</v>
      </c>
      <c r="AA124" s="121">
        <v>9273.0585062240662</v>
      </c>
      <c r="AB124" s="121">
        <v>14.29</v>
      </c>
      <c r="AC124" s="120">
        <v>3</v>
      </c>
      <c r="AD124" s="121">
        <v>24831.19</v>
      </c>
      <c r="AE124" s="119">
        <v>77.23</v>
      </c>
      <c r="AF124" s="122">
        <v>4</v>
      </c>
      <c r="AG124" s="121">
        <v>39149.905401459851</v>
      </c>
      <c r="AH124" s="119">
        <v>0</v>
      </c>
      <c r="AI124" s="120">
        <v>5</v>
      </c>
      <c r="AJ124" s="121">
        <v>8292.4196660482376</v>
      </c>
      <c r="AK124" s="137">
        <v>-19.945747566618795</v>
      </c>
      <c r="AL124" s="138">
        <v>5</v>
      </c>
      <c r="AM124" s="139">
        <v>7882.9174603174606</v>
      </c>
      <c r="AN124" s="119">
        <v>67.23</v>
      </c>
      <c r="AO124" s="120">
        <v>0</v>
      </c>
      <c r="AP124" s="140">
        <v>0</v>
      </c>
      <c r="AQ124" s="119">
        <v>20.239999999999998</v>
      </c>
      <c r="AR124" s="122">
        <v>5</v>
      </c>
      <c r="AS124" s="121">
        <v>14784.983333333332</v>
      </c>
      <c r="AT124" s="119">
        <v>52.78</v>
      </c>
      <c r="AU124" s="120">
        <v>0</v>
      </c>
      <c r="AV124" s="121">
        <v>0</v>
      </c>
      <c r="AW124" s="131">
        <v>327.47425243338125</v>
      </c>
      <c r="AX124" s="132">
        <v>46</v>
      </c>
      <c r="AY124" s="133">
        <v>113496.71</v>
      </c>
      <c r="AZ124" s="131">
        <v>1077.3521791167973</v>
      </c>
      <c r="BA124" s="132">
        <v>25066</v>
      </c>
      <c r="BB124" s="131">
        <v>5522.0778788057514</v>
      </c>
      <c r="BC124" s="131">
        <v>1153036</v>
      </c>
      <c r="BD124" s="131">
        <v>716285.08751517907</v>
      </c>
      <c r="BE124" s="134">
        <v>829781.79751517903</v>
      </c>
      <c r="BF124" s="131">
        <v>1503960</v>
      </c>
      <c r="BG124" s="132">
        <v>674178.20248482097</v>
      </c>
      <c r="BH124" s="132">
        <v>25066</v>
      </c>
      <c r="BI124" s="103">
        <v>18.951896296757884</v>
      </c>
      <c r="BJ124" s="104">
        <v>829800.75</v>
      </c>
      <c r="BK124" s="105">
        <v>289399.44</v>
      </c>
      <c r="BL124" s="106">
        <v>476090.32</v>
      </c>
      <c r="BM124" s="105">
        <v>64310.99</v>
      </c>
      <c r="BN124" s="134">
        <v>829800.75</v>
      </c>
      <c r="BO124" s="135"/>
      <c r="BP124" s="135"/>
      <c r="BQ124" s="135"/>
      <c r="BR124" s="135"/>
      <c r="BS124" s="135"/>
      <c r="BT124" s="135"/>
    </row>
    <row r="125" spans="1:72" s="136" customFormat="1" ht="10.5" hidden="1" customHeight="1" x14ac:dyDescent="0.15">
      <c r="A125" s="118" t="s">
        <v>210</v>
      </c>
      <c r="B125" s="118">
        <v>11484</v>
      </c>
      <c r="C125" s="118" t="s">
        <v>222</v>
      </c>
      <c r="D125" s="119">
        <v>21.98</v>
      </c>
      <c r="E125" s="120">
        <v>0</v>
      </c>
      <c r="F125" s="121">
        <v>0</v>
      </c>
      <c r="G125" s="119">
        <v>24.09</v>
      </c>
      <c r="H125" s="122">
        <v>0</v>
      </c>
      <c r="I125" s="121">
        <v>0</v>
      </c>
      <c r="J125" s="119">
        <v>63.64</v>
      </c>
      <c r="K125" s="120">
        <v>5</v>
      </c>
      <c r="L125" s="121">
        <v>1968.9930616740089</v>
      </c>
      <c r="M125" s="119">
        <v>8.84</v>
      </c>
      <c r="N125" s="122">
        <v>0</v>
      </c>
      <c r="O125" s="121">
        <v>0</v>
      </c>
      <c r="P125" s="119">
        <v>29.76</v>
      </c>
      <c r="Q125" s="120">
        <v>1</v>
      </c>
      <c r="R125" s="121">
        <v>379.58507430997878</v>
      </c>
      <c r="S125" s="119">
        <v>49.67</v>
      </c>
      <c r="T125" s="122">
        <v>0</v>
      </c>
      <c r="U125" s="121">
        <v>0</v>
      </c>
      <c r="V125" s="119">
        <v>-4.24</v>
      </c>
      <c r="W125" s="120">
        <v>3</v>
      </c>
      <c r="X125" s="121">
        <v>1250.2417482517483</v>
      </c>
      <c r="Y125" s="121">
        <v>12.82</v>
      </c>
      <c r="Z125" s="122">
        <v>5</v>
      </c>
      <c r="AA125" s="121">
        <v>9273.0585062240662</v>
      </c>
      <c r="AB125" s="121">
        <v>0</v>
      </c>
      <c r="AC125" s="120">
        <v>0</v>
      </c>
      <c r="AD125" s="121">
        <v>0</v>
      </c>
      <c r="AE125" s="119">
        <v>23.58</v>
      </c>
      <c r="AF125" s="122">
        <v>0</v>
      </c>
      <c r="AG125" s="121">
        <v>0</v>
      </c>
      <c r="AH125" s="119">
        <v>20.27</v>
      </c>
      <c r="AI125" s="120">
        <v>5</v>
      </c>
      <c r="AJ125" s="121">
        <v>8292.4196660482376</v>
      </c>
      <c r="AK125" s="137">
        <v>-8.6592268848005212</v>
      </c>
      <c r="AL125" s="138">
        <v>5</v>
      </c>
      <c r="AM125" s="139">
        <v>7882.9174603174606</v>
      </c>
      <c r="AN125" s="119">
        <v>13.75</v>
      </c>
      <c r="AO125" s="120">
        <v>0</v>
      </c>
      <c r="AP125" s="140">
        <v>0</v>
      </c>
      <c r="AQ125" s="119">
        <v>12.12</v>
      </c>
      <c r="AR125" s="122">
        <v>2</v>
      </c>
      <c r="AS125" s="121">
        <v>5913.9933333333329</v>
      </c>
      <c r="AT125" s="119">
        <v>25</v>
      </c>
      <c r="AU125" s="120">
        <v>0</v>
      </c>
      <c r="AV125" s="121">
        <v>0</v>
      </c>
      <c r="AW125" s="131">
        <v>292.62077311519948</v>
      </c>
      <c r="AX125" s="132">
        <v>26</v>
      </c>
      <c r="AY125" s="133">
        <v>34961.21</v>
      </c>
      <c r="AZ125" s="131">
        <v>187.57562113082955</v>
      </c>
      <c r="BA125" s="132">
        <v>32714</v>
      </c>
      <c r="BB125" s="131">
        <v>4073.4900288529889</v>
      </c>
      <c r="BC125" s="131">
        <v>850564</v>
      </c>
      <c r="BD125" s="131">
        <v>528384.46429882571</v>
      </c>
      <c r="BE125" s="134">
        <v>563345.67429882567</v>
      </c>
      <c r="BF125" s="131">
        <v>1962840</v>
      </c>
      <c r="BG125" s="132">
        <v>1399494.3257011743</v>
      </c>
      <c r="BH125" s="132">
        <v>32714</v>
      </c>
      <c r="BI125" s="103">
        <v>24.734394616298466</v>
      </c>
      <c r="BJ125" s="104">
        <v>563370.41</v>
      </c>
      <c r="BK125" s="105">
        <v>196479.8</v>
      </c>
      <c r="BL125" s="106">
        <v>323228.44</v>
      </c>
      <c r="BM125" s="105">
        <v>43662.18</v>
      </c>
      <c r="BN125" s="134">
        <v>563370.42000000004</v>
      </c>
      <c r="BO125" s="135"/>
      <c r="BP125" s="135"/>
      <c r="BQ125" s="135"/>
      <c r="BR125" s="135"/>
      <c r="BS125" s="135"/>
      <c r="BT125" s="135"/>
    </row>
    <row r="126" spans="1:72" s="136" customFormat="1" ht="10.5" hidden="1" customHeight="1" x14ac:dyDescent="0.15">
      <c r="A126" s="118" t="s">
        <v>210</v>
      </c>
      <c r="B126" s="118">
        <v>14928</v>
      </c>
      <c r="C126" s="118" t="s">
        <v>223</v>
      </c>
      <c r="D126" s="119">
        <v>12.38</v>
      </c>
      <c r="E126" s="120">
        <v>0</v>
      </c>
      <c r="F126" s="121">
        <v>0</v>
      </c>
      <c r="G126" s="119">
        <v>13.13</v>
      </c>
      <c r="H126" s="122">
        <v>0</v>
      </c>
      <c r="I126" s="121">
        <v>0</v>
      </c>
      <c r="J126" s="119">
        <v>0</v>
      </c>
      <c r="K126" s="120">
        <v>0</v>
      </c>
      <c r="L126" s="121">
        <v>0</v>
      </c>
      <c r="M126" s="119">
        <v>7.69</v>
      </c>
      <c r="N126" s="122">
        <v>0</v>
      </c>
      <c r="O126" s="121">
        <v>0</v>
      </c>
      <c r="P126" s="119">
        <v>0</v>
      </c>
      <c r="Q126" s="120">
        <v>0</v>
      </c>
      <c r="R126" s="121">
        <v>0</v>
      </c>
      <c r="S126" s="119">
        <v>0</v>
      </c>
      <c r="T126" s="122">
        <v>0</v>
      </c>
      <c r="U126" s="121">
        <v>0</v>
      </c>
      <c r="V126" s="119">
        <v>0</v>
      </c>
      <c r="W126" s="120">
        <v>0</v>
      </c>
      <c r="X126" s="121">
        <v>0</v>
      </c>
      <c r="Y126" s="121">
        <v>0</v>
      </c>
      <c r="Z126" s="122">
        <v>0</v>
      </c>
      <c r="AA126" s="121">
        <v>0</v>
      </c>
      <c r="AB126" s="121">
        <v>0</v>
      </c>
      <c r="AC126" s="120">
        <v>0</v>
      </c>
      <c r="AD126" s="121">
        <v>0</v>
      </c>
      <c r="AE126" s="119">
        <v>9.09</v>
      </c>
      <c r="AF126" s="122">
        <v>0</v>
      </c>
      <c r="AG126" s="121">
        <v>0</v>
      </c>
      <c r="AH126" s="119">
        <v>0</v>
      </c>
      <c r="AI126" s="120">
        <v>5</v>
      </c>
      <c r="AJ126" s="121">
        <v>8292.4196660482376</v>
      </c>
      <c r="AK126" s="137">
        <v>0</v>
      </c>
      <c r="AL126" s="138">
        <v>5</v>
      </c>
      <c r="AM126" s="139">
        <v>7882.9174603174606</v>
      </c>
      <c r="AN126" s="119">
        <v>0</v>
      </c>
      <c r="AO126" s="120">
        <v>0</v>
      </c>
      <c r="AP126" s="140">
        <v>0</v>
      </c>
      <c r="AQ126" s="119">
        <v>0</v>
      </c>
      <c r="AR126" s="122">
        <v>0</v>
      </c>
      <c r="AS126" s="121">
        <v>0</v>
      </c>
      <c r="AT126" s="119">
        <v>0</v>
      </c>
      <c r="AU126" s="120">
        <v>0</v>
      </c>
      <c r="AV126" s="121">
        <v>0</v>
      </c>
      <c r="AW126" s="131">
        <v>42.290000000000006</v>
      </c>
      <c r="AX126" s="132">
        <v>10</v>
      </c>
      <c r="AY126" s="133">
        <v>16175.34</v>
      </c>
      <c r="AZ126" s="131">
        <v>33.378745356995459</v>
      </c>
      <c r="BA126" s="132">
        <v>252</v>
      </c>
      <c r="BB126" s="131">
        <v>12.068691918197258</v>
      </c>
      <c r="BC126" s="131">
        <v>2520</v>
      </c>
      <c r="BD126" s="131">
        <v>1565.4657968513136</v>
      </c>
      <c r="BE126" s="134">
        <v>17740.805796851313</v>
      </c>
      <c r="BF126" s="131">
        <v>15120</v>
      </c>
      <c r="BG126" s="156">
        <v>-2620.8057968513131</v>
      </c>
      <c r="BH126" s="132">
        <v>252</v>
      </c>
      <c r="BI126" s="103">
        <v>0</v>
      </c>
      <c r="BJ126" s="104">
        <v>15120</v>
      </c>
      <c r="BK126" s="105">
        <v>5273.22</v>
      </c>
      <c r="BL126" s="106">
        <v>8674.9599999999991</v>
      </c>
      <c r="BM126" s="105">
        <v>1171.83</v>
      </c>
      <c r="BN126" s="134">
        <v>15120.01</v>
      </c>
      <c r="BO126" s="135">
        <v>12048529.199999999</v>
      </c>
      <c r="BP126" s="135">
        <v>11878101.529999999</v>
      </c>
      <c r="BQ126" s="135">
        <v>170427.66999999993</v>
      </c>
      <c r="BR126" s="135"/>
      <c r="BS126" s="135"/>
      <c r="BT126" s="135"/>
    </row>
    <row r="127" spans="1:72" s="171" customFormat="1" ht="10.5" hidden="1" customHeight="1" x14ac:dyDescent="0.15">
      <c r="A127" s="157" t="s">
        <v>224</v>
      </c>
      <c r="B127" s="157">
        <v>10692</v>
      </c>
      <c r="C127" s="157" t="s">
        <v>225</v>
      </c>
      <c r="D127" s="158">
        <v>72.510000000000005</v>
      </c>
      <c r="E127" s="159">
        <v>3</v>
      </c>
      <c r="F127" s="160">
        <v>3943.7772794117645</v>
      </c>
      <c r="G127" s="158">
        <v>72.94</v>
      </c>
      <c r="H127" s="161">
        <v>3</v>
      </c>
      <c r="I127" s="160">
        <v>3886.6210869565216</v>
      </c>
      <c r="J127" s="158">
        <v>47.59</v>
      </c>
      <c r="K127" s="159">
        <v>2</v>
      </c>
      <c r="L127" s="160">
        <v>787.59722466960352</v>
      </c>
      <c r="M127" s="158">
        <v>58.96</v>
      </c>
      <c r="N127" s="161">
        <v>3</v>
      </c>
      <c r="O127" s="160">
        <v>3972.9904444444442</v>
      </c>
      <c r="P127" s="158">
        <v>11.27</v>
      </c>
      <c r="Q127" s="159">
        <v>5</v>
      </c>
      <c r="R127" s="160">
        <v>1897.925371549894</v>
      </c>
      <c r="S127" s="158">
        <v>13.99</v>
      </c>
      <c r="T127" s="161">
        <v>5</v>
      </c>
      <c r="U127" s="160">
        <v>1874.0520964360589</v>
      </c>
      <c r="V127" s="158">
        <v>8.8000000000000007</v>
      </c>
      <c r="W127" s="159">
        <v>0</v>
      </c>
      <c r="X127" s="160">
        <v>0</v>
      </c>
      <c r="Y127" s="160">
        <v>24.56</v>
      </c>
      <c r="Z127" s="161">
        <v>5</v>
      </c>
      <c r="AA127" s="160">
        <v>9273.0585062240662</v>
      </c>
      <c r="AB127" s="160">
        <v>10</v>
      </c>
      <c r="AC127" s="159">
        <v>5</v>
      </c>
      <c r="AD127" s="160">
        <v>41385.316666666666</v>
      </c>
      <c r="AE127" s="158">
        <v>65.95</v>
      </c>
      <c r="AF127" s="161">
        <v>1</v>
      </c>
      <c r="AG127" s="160">
        <v>9787.4763503649629</v>
      </c>
      <c r="AH127" s="158">
        <v>242.14</v>
      </c>
      <c r="AI127" s="159">
        <v>0</v>
      </c>
      <c r="AJ127" s="160">
        <v>0</v>
      </c>
      <c r="AK127" s="162">
        <v>-25.647668597382051</v>
      </c>
      <c r="AL127" s="163">
        <v>4</v>
      </c>
      <c r="AM127" s="164">
        <v>6306.3339682539681</v>
      </c>
      <c r="AN127" s="158">
        <v>72.02</v>
      </c>
      <c r="AO127" s="159">
        <v>1</v>
      </c>
      <c r="AP127" s="165">
        <v>13671.761058823529</v>
      </c>
      <c r="AQ127" s="158">
        <v>36.89</v>
      </c>
      <c r="AR127" s="161">
        <v>5</v>
      </c>
      <c r="AS127" s="160">
        <v>14784.983333333332</v>
      </c>
      <c r="AT127" s="158">
        <v>96.31</v>
      </c>
      <c r="AU127" s="159">
        <v>5</v>
      </c>
      <c r="AV127" s="160">
        <v>7575.6172881355933</v>
      </c>
      <c r="AW127" s="166">
        <v>808.28233140261796</v>
      </c>
      <c r="AX127" s="167">
        <v>47</v>
      </c>
      <c r="AY127" s="168">
        <v>119147.51</v>
      </c>
      <c r="AZ127" s="166">
        <v>1155.578408997111</v>
      </c>
      <c r="BA127" s="167">
        <v>42344</v>
      </c>
      <c r="BB127" s="166">
        <v>9531.2398640693646</v>
      </c>
      <c r="BC127" s="166">
        <v>1990168</v>
      </c>
      <c r="BD127" s="166">
        <v>1236325.3706301528</v>
      </c>
      <c r="BE127" s="169">
        <v>1355472.8806301528</v>
      </c>
      <c r="BF127" s="166">
        <v>2540640</v>
      </c>
      <c r="BG127" s="167">
        <v>1185167.1193698472</v>
      </c>
      <c r="BH127" s="167">
        <v>42344</v>
      </c>
      <c r="BI127" s="103">
        <v>32.015443101807854</v>
      </c>
      <c r="BJ127" s="104">
        <v>1355504.9</v>
      </c>
      <c r="BK127" s="105">
        <v>472742.84</v>
      </c>
      <c r="BL127" s="106">
        <v>777708.09</v>
      </c>
      <c r="BM127" s="105">
        <v>105053.96</v>
      </c>
      <c r="BN127" s="169">
        <v>1355504.89</v>
      </c>
      <c r="BO127" s="170"/>
      <c r="BP127" s="170"/>
      <c r="BQ127" s="170"/>
      <c r="BR127" s="170"/>
      <c r="BS127" s="170"/>
      <c r="BT127" s="170"/>
    </row>
    <row r="128" spans="1:72" s="171" customFormat="1" ht="10.5" hidden="1" customHeight="1" x14ac:dyDescent="0.15">
      <c r="A128" s="157" t="s">
        <v>224</v>
      </c>
      <c r="B128" s="157">
        <v>10693</v>
      </c>
      <c r="C128" s="157" t="s">
        <v>226</v>
      </c>
      <c r="D128" s="158">
        <v>87.22</v>
      </c>
      <c r="E128" s="159">
        <v>4</v>
      </c>
      <c r="F128" s="160">
        <v>5258.3697058823527</v>
      </c>
      <c r="G128" s="158">
        <v>86.15</v>
      </c>
      <c r="H128" s="161">
        <v>4</v>
      </c>
      <c r="I128" s="160">
        <v>5182.1614492753624</v>
      </c>
      <c r="J128" s="158">
        <v>56.08</v>
      </c>
      <c r="K128" s="159">
        <v>4</v>
      </c>
      <c r="L128" s="160">
        <v>1575.194449339207</v>
      </c>
      <c r="M128" s="158">
        <v>81.650000000000006</v>
      </c>
      <c r="N128" s="161">
        <v>5</v>
      </c>
      <c r="O128" s="160">
        <v>6621.6507407407416</v>
      </c>
      <c r="P128" s="158">
        <v>13.18</v>
      </c>
      <c r="Q128" s="159">
        <v>5</v>
      </c>
      <c r="R128" s="160">
        <v>1897.925371549894</v>
      </c>
      <c r="S128" s="158">
        <v>6.13</v>
      </c>
      <c r="T128" s="161">
        <v>5</v>
      </c>
      <c r="U128" s="160">
        <v>1874.0520964360589</v>
      </c>
      <c r="V128" s="158">
        <v>-155.57</v>
      </c>
      <c r="W128" s="159">
        <v>5</v>
      </c>
      <c r="X128" s="160">
        <v>2083.7362470862472</v>
      </c>
      <c r="Y128" s="160">
        <v>24.87</v>
      </c>
      <c r="Z128" s="161">
        <v>5</v>
      </c>
      <c r="AA128" s="160">
        <v>9273.0585062240662</v>
      </c>
      <c r="AB128" s="160">
        <v>9.09</v>
      </c>
      <c r="AC128" s="159">
        <v>5</v>
      </c>
      <c r="AD128" s="160">
        <v>41385.316666666666</v>
      </c>
      <c r="AE128" s="158">
        <v>70.959999999999994</v>
      </c>
      <c r="AF128" s="161">
        <v>2</v>
      </c>
      <c r="AG128" s="160">
        <v>19574.952700729926</v>
      </c>
      <c r="AH128" s="158">
        <v>7.12</v>
      </c>
      <c r="AI128" s="159">
        <v>5</v>
      </c>
      <c r="AJ128" s="160">
        <v>8292.4196660482376</v>
      </c>
      <c r="AK128" s="162">
        <v>-3.0011587481956945</v>
      </c>
      <c r="AL128" s="163">
        <v>5</v>
      </c>
      <c r="AM128" s="164">
        <v>7882.9174603174606</v>
      </c>
      <c r="AN128" s="158">
        <v>78.09</v>
      </c>
      <c r="AO128" s="159">
        <v>3</v>
      </c>
      <c r="AP128" s="165">
        <v>41015.283176470584</v>
      </c>
      <c r="AQ128" s="158">
        <v>25.88</v>
      </c>
      <c r="AR128" s="161">
        <v>5</v>
      </c>
      <c r="AS128" s="160">
        <v>14784.983333333332</v>
      </c>
      <c r="AT128" s="158">
        <v>95.55</v>
      </c>
      <c r="AU128" s="159">
        <v>5</v>
      </c>
      <c r="AV128" s="160">
        <v>7575.6172881355933</v>
      </c>
      <c r="AW128" s="166">
        <v>483.39884125180441</v>
      </c>
      <c r="AX128" s="167">
        <v>67</v>
      </c>
      <c r="AY128" s="168">
        <v>174277.64</v>
      </c>
      <c r="AZ128" s="166">
        <v>2409.5340239372681</v>
      </c>
      <c r="BA128" s="167">
        <v>38238</v>
      </c>
      <c r="BB128" s="166">
        <v>12269.578168673728</v>
      </c>
      <c r="BC128" s="166">
        <v>2561946</v>
      </c>
      <c r="BD128" s="166">
        <v>1591523.3477698553</v>
      </c>
      <c r="BE128" s="169">
        <v>1765800.9877698552</v>
      </c>
      <c r="BF128" s="166">
        <v>2294280</v>
      </c>
      <c r="BG128" s="167">
        <v>528479.01223014481</v>
      </c>
      <c r="BH128" s="167">
        <v>38238</v>
      </c>
      <c r="BI128" s="103">
        <v>28.910979438100529</v>
      </c>
      <c r="BJ128" s="104">
        <v>1765829.9</v>
      </c>
      <c r="BK128" s="105">
        <v>615846.87</v>
      </c>
      <c r="BL128" s="106">
        <v>1013128.17</v>
      </c>
      <c r="BM128" s="105">
        <v>136854.85999999999</v>
      </c>
      <c r="BN128" s="169">
        <v>1765829.9</v>
      </c>
      <c r="BO128" s="170"/>
      <c r="BP128" s="170"/>
      <c r="BQ128" s="170"/>
      <c r="BR128" s="170"/>
      <c r="BS128" s="170"/>
      <c r="BT128" s="170"/>
    </row>
    <row r="129" spans="1:72" s="171" customFormat="1" ht="10.5" hidden="1" customHeight="1" x14ac:dyDescent="0.15">
      <c r="A129" s="157" t="s">
        <v>224</v>
      </c>
      <c r="B129" s="157">
        <v>10798</v>
      </c>
      <c r="C129" s="157" t="s">
        <v>227</v>
      </c>
      <c r="D129" s="158">
        <v>79.069999999999993</v>
      </c>
      <c r="E129" s="159">
        <v>3</v>
      </c>
      <c r="F129" s="160">
        <v>3943.7772794117645</v>
      </c>
      <c r="G129" s="158">
        <v>78.010000000000005</v>
      </c>
      <c r="H129" s="161">
        <v>3</v>
      </c>
      <c r="I129" s="160">
        <v>3886.6210869565216</v>
      </c>
      <c r="J129" s="158">
        <v>59.46</v>
      </c>
      <c r="K129" s="159">
        <v>4</v>
      </c>
      <c r="L129" s="160">
        <v>1575.194449339207</v>
      </c>
      <c r="M129" s="158">
        <v>51.18</v>
      </c>
      <c r="N129" s="161">
        <v>2</v>
      </c>
      <c r="O129" s="160">
        <v>2648.6602962962966</v>
      </c>
      <c r="P129" s="158">
        <v>4.82</v>
      </c>
      <c r="Q129" s="159">
        <v>5</v>
      </c>
      <c r="R129" s="160">
        <v>1897.925371549894</v>
      </c>
      <c r="S129" s="158">
        <v>6.18</v>
      </c>
      <c r="T129" s="161">
        <v>5</v>
      </c>
      <c r="U129" s="160">
        <v>1874.0520964360589</v>
      </c>
      <c r="V129" s="158">
        <v>-217.58</v>
      </c>
      <c r="W129" s="159">
        <v>5</v>
      </c>
      <c r="X129" s="160">
        <v>2083.7362470862472</v>
      </c>
      <c r="Y129" s="160">
        <v>27.91</v>
      </c>
      <c r="Z129" s="161">
        <v>2</v>
      </c>
      <c r="AA129" s="160">
        <v>3709.2234024896266</v>
      </c>
      <c r="AB129" s="160">
        <v>0</v>
      </c>
      <c r="AC129" s="159">
        <v>0</v>
      </c>
      <c r="AD129" s="160">
        <v>0</v>
      </c>
      <c r="AE129" s="158">
        <v>56.64</v>
      </c>
      <c r="AF129" s="161">
        <v>0</v>
      </c>
      <c r="AG129" s="160">
        <v>0</v>
      </c>
      <c r="AH129" s="158">
        <v>12.34</v>
      </c>
      <c r="AI129" s="159">
        <v>5</v>
      </c>
      <c r="AJ129" s="160">
        <v>8292.4196660482376</v>
      </c>
      <c r="AK129" s="162">
        <v>-5.5576244819167657</v>
      </c>
      <c r="AL129" s="163">
        <v>5</v>
      </c>
      <c r="AM129" s="164">
        <v>7882.9174603174606</v>
      </c>
      <c r="AN129" s="158">
        <v>76.180000000000007</v>
      </c>
      <c r="AO129" s="159">
        <v>3</v>
      </c>
      <c r="AP129" s="165">
        <v>41015.283176470584</v>
      </c>
      <c r="AQ129" s="158">
        <v>24.22</v>
      </c>
      <c r="AR129" s="161">
        <v>5</v>
      </c>
      <c r="AS129" s="160">
        <v>14784.983333333332</v>
      </c>
      <c r="AT129" s="158">
        <v>97.37</v>
      </c>
      <c r="AU129" s="159">
        <v>5</v>
      </c>
      <c r="AV129" s="160">
        <v>7575.6172881355933</v>
      </c>
      <c r="AW129" s="166">
        <v>350.24237551808318</v>
      </c>
      <c r="AX129" s="167">
        <v>52</v>
      </c>
      <c r="AY129" s="168">
        <v>101170.41</v>
      </c>
      <c r="AZ129" s="166">
        <v>1085.6090218737104</v>
      </c>
      <c r="BA129" s="167">
        <v>21176</v>
      </c>
      <c r="BB129" s="166">
        <v>5273.5969218677565</v>
      </c>
      <c r="BC129" s="166">
        <v>1101152</v>
      </c>
      <c r="BD129" s="166">
        <v>684053.88616445137</v>
      </c>
      <c r="BE129" s="169">
        <v>785224.2961644514</v>
      </c>
      <c r="BF129" s="166">
        <v>1270560</v>
      </c>
      <c r="BG129" s="167">
        <v>485335.7038355486</v>
      </c>
      <c r="BH129" s="167">
        <v>21176</v>
      </c>
      <c r="BI129" s="103">
        <v>16.01074587010871</v>
      </c>
      <c r="BJ129" s="104">
        <v>785240.31</v>
      </c>
      <c r="BK129" s="105">
        <v>273858.65000000002</v>
      </c>
      <c r="BL129" s="106">
        <v>450524.19</v>
      </c>
      <c r="BM129" s="105">
        <v>60857.48</v>
      </c>
      <c r="BN129" s="169">
        <v>785240.32</v>
      </c>
      <c r="BO129" s="170"/>
      <c r="BP129" s="170"/>
      <c r="BQ129" s="170"/>
      <c r="BR129" s="170"/>
      <c r="BS129" s="170"/>
      <c r="BT129" s="170"/>
    </row>
    <row r="130" spans="1:72" s="171" customFormat="1" ht="10.5" hidden="1" customHeight="1" x14ac:dyDescent="0.15">
      <c r="A130" s="157" t="s">
        <v>224</v>
      </c>
      <c r="B130" s="157">
        <v>10799</v>
      </c>
      <c r="C130" s="157" t="s">
        <v>228</v>
      </c>
      <c r="D130" s="158">
        <v>83.39</v>
      </c>
      <c r="E130" s="159">
        <v>4</v>
      </c>
      <c r="F130" s="160">
        <v>5258.3697058823527</v>
      </c>
      <c r="G130" s="158">
        <v>82.05</v>
      </c>
      <c r="H130" s="161">
        <v>4</v>
      </c>
      <c r="I130" s="160">
        <v>5182.1614492753624</v>
      </c>
      <c r="J130" s="158">
        <v>48.31</v>
      </c>
      <c r="K130" s="159">
        <v>2</v>
      </c>
      <c r="L130" s="160">
        <v>787.59722466960352</v>
      </c>
      <c r="M130" s="158">
        <v>70.900000000000006</v>
      </c>
      <c r="N130" s="161">
        <v>4</v>
      </c>
      <c r="O130" s="160">
        <v>5297.3205925925931</v>
      </c>
      <c r="P130" s="158">
        <v>16.98</v>
      </c>
      <c r="Q130" s="159">
        <v>5</v>
      </c>
      <c r="R130" s="160">
        <v>1897.925371549894</v>
      </c>
      <c r="S130" s="158">
        <v>12.3</v>
      </c>
      <c r="T130" s="161">
        <v>5</v>
      </c>
      <c r="U130" s="160">
        <v>1874.0520964360589</v>
      </c>
      <c r="V130" s="158">
        <v>24.12</v>
      </c>
      <c r="W130" s="159">
        <v>0</v>
      </c>
      <c r="X130" s="160">
        <v>0</v>
      </c>
      <c r="Y130" s="160">
        <v>27.68</v>
      </c>
      <c r="Z130" s="161">
        <v>2</v>
      </c>
      <c r="AA130" s="160">
        <v>3709.2234024896266</v>
      </c>
      <c r="AB130" s="160">
        <v>8.33</v>
      </c>
      <c r="AC130" s="159">
        <v>5</v>
      </c>
      <c r="AD130" s="160">
        <v>41385.316666666666</v>
      </c>
      <c r="AE130" s="158">
        <v>76.59</v>
      </c>
      <c r="AF130" s="161">
        <v>4</v>
      </c>
      <c r="AG130" s="160">
        <v>39149.905401459851</v>
      </c>
      <c r="AH130" s="158">
        <v>46.44</v>
      </c>
      <c r="AI130" s="159">
        <v>5</v>
      </c>
      <c r="AJ130" s="160">
        <v>8292.4196660482376</v>
      </c>
      <c r="AK130" s="162">
        <v>-30.068758090120895</v>
      </c>
      <c r="AL130" s="163">
        <v>4</v>
      </c>
      <c r="AM130" s="164">
        <v>6306.3339682539681</v>
      </c>
      <c r="AN130" s="158">
        <v>78.7</v>
      </c>
      <c r="AO130" s="159">
        <v>3</v>
      </c>
      <c r="AP130" s="165">
        <v>41015.283176470584</v>
      </c>
      <c r="AQ130" s="158">
        <v>25.99</v>
      </c>
      <c r="AR130" s="161">
        <v>5</v>
      </c>
      <c r="AS130" s="160">
        <v>14784.983333333332</v>
      </c>
      <c r="AT130" s="158">
        <v>91.03</v>
      </c>
      <c r="AU130" s="159">
        <v>5</v>
      </c>
      <c r="AV130" s="160">
        <v>7575.6172881355933</v>
      </c>
      <c r="AW130" s="166">
        <v>662.74124190987914</v>
      </c>
      <c r="AX130" s="167">
        <v>57</v>
      </c>
      <c r="AY130" s="168">
        <v>182516.51</v>
      </c>
      <c r="AZ130" s="166">
        <v>2146.8099607924059</v>
      </c>
      <c r="BA130" s="167">
        <v>19499</v>
      </c>
      <c r="BB130" s="166">
        <v>5322.8822030305219</v>
      </c>
      <c r="BC130" s="166">
        <v>1111443</v>
      </c>
      <c r="BD130" s="166">
        <v>690446.82605151366</v>
      </c>
      <c r="BE130" s="169">
        <v>872963.33605151367</v>
      </c>
      <c r="BF130" s="166">
        <v>1169940</v>
      </c>
      <c r="BG130" s="167">
        <v>296976.66394848633</v>
      </c>
      <c r="BH130" s="167">
        <v>19499</v>
      </c>
      <c r="BI130" s="103">
        <v>14.742800043504426</v>
      </c>
      <c r="BJ130" s="104">
        <v>872978.08</v>
      </c>
      <c r="BK130" s="105">
        <v>304457.87</v>
      </c>
      <c r="BL130" s="106">
        <v>500862.9</v>
      </c>
      <c r="BM130" s="105">
        <v>67657.31</v>
      </c>
      <c r="BN130" s="169">
        <v>872978.08</v>
      </c>
      <c r="BO130" s="170"/>
      <c r="BP130" s="170"/>
      <c r="BQ130" s="170"/>
      <c r="BR130" s="170"/>
      <c r="BS130" s="170"/>
      <c r="BT130" s="170"/>
    </row>
    <row r="131" spans="1:72" s="171" customFormat="1" ht="10.5" hidden="1" customHeight="1" x14ac:dyDescent="0.15">
      <c r="A131" s="157" t="s">
        <v>224</v>
      </c>
      <c r="B131" s="157">
        <v>10800</v>
      </c>
      <c r="C131" s="157" t="s">
        <v>229</v>
      </c>
      <c r="D131" s="158">
        <v>71.89</v>
      </c>
      <c r="E131" s="159">
        <v>2</v>
      </c>
      <c r="F131" s="160">
        <v>2629.1848529411764</v>
      </c>
      <c r="G131" s="158">
        <v>66.67</v>
      </c>
      <c r="H131" s="161">
        <v>2</v>
      </c>
      <c r="I131" s="160">
        <v>2591.0807246376812</v>
      </c>
      <c r="J131" s="158">
        <v>65.959999999999994</v>
      </c>
      <c r="K131" s="159">
        <v>5</v>
      </c>
      <c r="L131" s="160">
        <v>1968.9930616740089</v>
      </c>
      <c r="M131" s="158">
        <v>53.71</v>
      </c>
      <c r="N131" s="161">
        <v>2</v>
      </c>
      <c r="O131" s="160">
        <v>2648.6602962962966</v>
      </c>
      <c r="P131" s="158">
        <v>9.3800000000000008</v>
      </c>
      <c r="Q131" s="159">
        <v>5</v>
      </c>
      <c r="R131" s="160">
        <v>1897.925371549894</v>
      </c>
      <c r="S131" s="158">
        <v>11.94</v>
      </c>
      <c r="T131" s="161">
        <v>5</v>
      </c>
      <c r="U131" s="160">
        <v>1874.0520964360589</v>
      </c>
      <c r="V131" s="158">
        <v>-246.22</v>
      </c>
      <c r="W131" s="159">
        <v>5</v>
      </c>
      <c r="X131" s="160">
        <v>2083.7362470862472</v>
      </c>
      <c r="Y131" s="160">
        <v>0</v>
      </c>
      <c r="Z131" s="161">
        <v>0</v>
      </c>
      <c r="AA131" s="160">
        <v>0</v>
      </c>
      <c r="AB131" s="160">
        <v>0</v>
      </c>
      <c r="AC131" s="159">
        <v>0</v>
      </c>
      <c r="AD131" s="160">
        <v>0</v>
      </c>
      <c r="AE131" s="158">
        <v>67.66</v>
      </c>
      <c r="AF131" s="161">
        <v>2</v>
      </c>
      <c r="AG131" s="160">
        <v>19574.952700729926</v>
      </c>
      <c r="AH131" s="158">
        <v>284.89999999999998</v>
      </c>
      <c r="AI131" s="159">
        <v>0</v>
      </c>
      <c r="AJ131" s="160">
        <v>0</v>
      </c>
      <c r="AK131" s="162">
        <v>-131.85605215048591</v>
      </c>
      <c r="AL131" s="163">
        <v>4</v>
      </c>
      <c r="AM131" s="164">
        <v>6306.3339682539681</v>
      </c>
      <c r="AN131" s="158">
        <v>71.92</v>
      </c>
      <c r="AO131" s="159">
        <v>1</v>
      </c>
      <c r="AP131" s="165">
        <v>13671.761058823529</v>
      </c>
      <c r="AQ131" s="158">
        <v>19.52</v>
      </c>
      <c r="AR131" s="161">
        <v>4</v>
      </c>
      <c r="AS131" s="160">
        <v>11827.986666666666</v>
      </c>
      <c r="AT131" s="158">
        <v>98.21</v>
      </c>
      <c r="AU131" s="159">
        <v>5</v>
      </c>
      <c r="AV131" s="160">
        <v>7575.6172881355933</v>
      </c>
      <c r="AW131" s="166">
        <v>443.68394784951397</v>
      </c>
      <c r="AX131" s="167">
        <v>42</v>
      </c>
      <c r="AY131" s="168">
        <v>74650.28</v>
      </c>
      <c r="AZ131" s="166">
        <v>646.98963268675186</v>
      </c>
      <c r="BA131" s="167">
        <v>11548</v>
      </c>
      <c r="BB131" s="166">
        <v>2322.8209045223657</v>
      </c>
      <c r="BC131" s="166">
        <v>485016</v>
      </c>
      <c r="BD131" s="166">
        <v>301299.98370064946</v>
      </c>
      <c r="BE131" s="169">
        <v>375950.26370064949</v>
      </c>
      <c r="BF131" s="166">
        <v>692880</v>
      </c>
      <c r="BG131" s="167">
        <v>316929.73629935051</v>
      </c>
      <c r="BH131" s="167">
        <v>11548</v>
      </c>
      <c r="BI131" s="103">
        <v>8.7312095442017075</v>
      </c>
      <c r="BJ131" s="104">
        <v>375958.99</v>
      </c>
      <c r="BK131" s="105">
        <v>131118.60999999999</v>
      </c>
      <c r="BL131" s="106">
        <v>215702.91</v>
      </c>
      <c r="BM131" s="105">
        <v>29137.47</v>
      </c>
      <c r="BN131" s="169">
        <v>375958.99</v>
      </c>
      <c r="BO131" s="170"/>
      <c r="BP131" s="170"/>
      <c r="BQ131" s="170"/>
      <c r="BR131" s="170"/>
      <c r="BS131" s="170"/>
      <c r="BT131" s="170"/>
    </row>
    <row r="132" spans="1:72" s="171" customFormat="1" ht="10.5" hidden="1" customHeight="1" x14ac:dyDescent="0.15">
      <c r="A132" s="157" t="s">
        <v>224</v>
      </c>
      <c r="B132" s="157">
        <v>10801</v>
      </c>
      <c r="C132" s="157" t="s">
        <v>230</v>
      </c>
      <c r="D132" s="158">
        <v>79.67</v>
      </c>
      <c r="E132" s="159">
        <v>3</v>
      </c>
      <c r="F132" s="160">
        <v>3943.7772794117645</v>
      </c>
      <c r="G132" s="158">
        <v>77.05</v>
      </c>
      <c r="H132" s="161">
        <v>3</v>
      </c>
      <c r="I132" s="160">
        <v>3886.6210869565216</v>
      </c>
      <c r="J132" s="158">
        <v>64.099999999999994</v>
      </c>
      <c r="K132" s="159">
        <v>5</v>
      </c>
      <c r="L132" s="160">
        <v>1968.9930616740089</v>
      </c>
      <c r="M132" s="158">
        <v>43.47</v>
      </c>
      <c r="N132" s="161">
        <v>1</v>
      </c>
      <c r="O132" s="160">
        <v>1324.3301481481483</v>
      </c>
      <c r="P132" s="158">
        <v>11.48</v>
      </c>
      <c r="Q132" s="159">
        <v>5</v>
      </c>
      <c r="R132" s="160">
        <v>1897.925371549894</v>
      </c>
      <c r="S132" s="158">
        <v>10.050000000000001</v>
      </c>
      <c r="T132" s="161">
        <v>5</v>
      </c>
      <c r="U132" s="160">
        <v>1874.0520964360589</v>
      </c>
      <c r="V132" s="158">
        <v>-716.13</v>
      </c>
      <c r="W132" s="159">
        <v>5</v>
      </c>
      <c r="X132" s="160">
        <v>2083.7362470862472</v>
      </c>
      <c r="Y132" s="160">
        <v>37.29</v>
      </c>
      <c r="Z132" s="161">
        <v>0</v>
      </c>
      <c r="AA132" s="160">
        <v>0</v>
      </c>
      <c r="AB132" s="160">
        <v>0</v>
      </c>
      <c r="AC132" s="159">
        <v>0</v>
      </c>
      <c r="AD132" s="160">
        <v>0</v>
      </c>
      <c r="AE132" s="158">
        <v>52.55</v>
      </c>
      <c r="AF132" s="161">
        <v>0</v>
      </c>
      <c r="AG132" s="160">
        <v>0</v>
      </c>
      <c r="AH132" s="158">
        <v>14.19</v>
      </c>
      <c r="AI132" s="159">
        <v>5</v>
      </c>
      <c r="AJ132" s="160">
        <v>8292.4196660482376</v>
      </c>
      <c r="AK132" s="162">
        <v>0.14000000000000001</v>
      </c>
      <c r="AL132" s="163">
        <v>5</v>
      </c>
      <c r="AM132" s="164">
        <v>7882.9174603174606</v>
      </c>
      <c r="AN132" s="158">
        <v>64.459999999999994</v>
      </c>
      <c r="AO132" s="159">
        <v>0</v>
      </c>
      <c r="AP132" s="165">
        <v>0</v>
      </c>
      <c r="AQ132" s="158">
        <v>30.37</v>
      </c>
      <c r="AR132" s="161">
        <v>5</v>
      </c>
      <c r="AS132" s="160">
        <v>14784.983333333332</v>
      </c>
      <c r="AT132" s="158">
        <v>73.44</v>
      </c>
      <c r="AU132" s="159">
        <v>1</v>
      </c>
      <c r="AV132" s="160">
        <v>1515.1234576271186</v>
      </c>
      <c r="AW132" s="166">
        <v>-157.87</v>
      </c>
      <c r="AX132" s="167">
        <v>43</v>
      </c>
      <c r="AY132" s="168">
        <v>49454.879999999997</v>
      </c>
      <c r="AZ132" s="166">
        <v>438.8278662814692</v>
      </c>
      <c r="BA132" s="167">
        <v>9066</v>
      </c>
      <c r="BB132" s="166">
        <v>1866.9979047643583</v>
      </c>
      <c r="BC132" s="166">
        <v>389838</v>
      </c>
      <c r="BD132" s="166">
        <v>242173.83147338187</v>
      </c>
      <c r="BE132" s="169">
        <v>291628.71147338185</v>
      </c>
      <c r="BF132" s="166">
        <v>543960</v>
      </c>
      <c r="BG132" s="167">
        <v>252331.28852661815</v>
      </c>
      <c r="BH132" s="167">
        <v>9066</v>
      </c>
      <c r="BI132" s="103">
        <v>6.8546194776353211</v>
      </c>
      <c r="BJ132" s="104">
        <v>291635.57</v>
      </c>
      <c r="BK132" s="105">
        <v>101710.17</v>
      </c>
      <c r="BL132" s="106">
        <v>167323.15</v>
      </c>
      <c r="BM132" s="105">
        <v>22602.26</v>
      </c>
      <c r="BN132" s="169">
        <v>291635.58</v>
      </c>
      <c r="BO132" s="170"/>
      <c r="BP132" s="170"/>
      <c r="BQ132" s="170"/>
      <c r="BR132" s="170"/>
      <c r="BS132" s="170"/>
      <c r="BT132" s="170"/>
    </row>
    <row r="133" spans="1:72" s="171" customFormat="1" ht="10.5" hidden="1" customHeight="1" x14ac:dyDescent="0.15">
      <c r="A133" s="157" t="s">
        <v>231</v>
      </c>
      <c r="B133" s="157">
        <v>10661</v>
      </c>
      <c r="C133" s="157" t="s">
        <v>232</v>
      </c>
      <c r="D133" s="158">
        <v>49.76</v>
      </c>
      <c r="E133" s="159">
        <v>0</v>
      </c>
      <c r="F133" s="160">
        <v>0</v>
      </c>
      <c r="G133" s="158">
        <v>50.89</v>
      </c>
      <c r="H133" s="161">
        <v>0</v>
      </c>
      <c r="I133" s="160">
        <v>0</v>
      </c>
      <c r="J133" s="158">
        <v>24.62</v>
      </c>
      <c r="K133" s="159">
        <v>0</v>
      </c>
      <c r="L133" s="160">
        <v>0</v>
      </c>
      <c r="M133" s="158">
        <v>24.87</v>
      </c>
      <c r="N133" s="161">
        <v>0</v>
      </c>
      <c r="O133" s="160">
        <v>0</v>
      </c>
      <c r="P133" s="158">
        <v>17.670000000000002</v>
      </c>
      <c r="Q133" s="159">
        <v>5</v>
      </c>
      <c r="R133" s="160">
        <v>1897.925371549894</v>
      </c>
      <c r="S133" s="158">
        <v>10.11</v>
      </c>
      <c r="T133" s="161">
        <v>5</v>
      </c>
      <c r="U133" s="160">
        <v>1874.0520964360589</v>
      </c>
      <c r="V133" s="158">
        <v>-73.59</v>
      </c>
      <c r="W133" s="159">
        <v>5</v>
      </c>
      <c r="X133" s="160">
        <v>2083.7362470862472</v>
      </c>
      <c r="Y133" s="160">
        <v>21.66</v>
      </c>
      <c r="Z133" s="161">
        <v>5</v>
      </c>
      <c r="AA133" s="160">
        <v>9273.0585062240662</v>
      </c>
      <c r="AB133" s="160">
        <v>9.5500000000000007</v>
      </c>
      <c r="AC133" s="159">
        <v>5</v>
      </c>
      <c r="AD133" s="160">
        <v>41385.316666666666</v>
      </c>
      <c r="AE133" s="158">
        <v>60.02</v>
      </c>
      <c r="AF133" s="161">
        <v>0</v>
      </c>
      <c r="AG133" s="160">
        <v>0</v>
      </c>
      <c r="AH133" s="158">
        <v>6.81</v>
      </c>
      <c r="AI133" s="159">
        <v>5</v>
      </c>
      <c r="AJ133" s="160">
        <v>8292.4196660482376</v>
      </c>
      <c r="AK133" s="162">
        <v>-121.07831896263619</v>
      </c>
      <c r="AL133" s="163">
        <v>4</v>
      </c>
      <c r="AM133" s="164">
        <v>6306.3339682539681</v>
      </c>
      <c r="AN133" s="158">
        <v>48.11</v>
      </c>
      <c r="AO133" s="159">
        <v>0</v>
      </c>
      <c r="AP133" s="165">
        <v>0</v>
      </c>
      <c r="AQ133" s="158">
        <v>12.38</v>
      </c>
      <c r="AR133" s="161">
        <v>2</v>
      </c>
      <c r="AS133" s="160">
        <v>5913.9933333333329</v>
      </c>
      <c r="AT133" s="158">
        <v>72.78</v>
      </c>
      <c r="AU133" s="159">
        <v>1</v>
      </c>
      <c r="AV133" s="160">
        <v>1515.1234576271186</v>
      </c>
      <c r="AW133" s="166">
        <v>214.56168103736385</v>
      </c>
      <c r="AX133" s="167">
        <v>37</v>
      </c>
      <c r="AY133" s="168">
        <v>78541.960000000006</v>
      </c>
      <c r="AZ133" s="166">
        <v>599.68066859265377</v>
      </c>
      <c r="BA133" s="167">
        <v>127745</v>
      </c>
      <c r="BB133" s="166">
        <v>22636.29238743414</v>
      </c>
      <c r="BC133" s="166">
        <v>4726565</v>
      </c>
      <c r="BD133" s="166">
        <v>2936220.5730533847</v>
      </c>
      <c r="BE133" s="169">
        <v>3014762.5330533846</v>
      </c>
      <c r="BF133" s="166">
        <v>7664700</v>
      </c>
      <c r="BG133" s="167">
        <v>4649937.4669466149</v>
      </c>
      <c r="BH133" s="167">
        <v>127745</v>
      </c>
      <c r="BI133" s="103">
        <v>96.585414203675711</v>
      </c>
      <c r="BJ133" s="104">
        <v>3014859.12</v>
      </c>
      <c r="BK133" s="105">
        <v>1051455.49</v>
      </c>
      <c r="BL133" s="106">
        <v>1729746.86</v>
      </c>
      <c r="BM133" s="105">
        <v>233656.78</v>
      </c>
      <c r="BN133" s="169">
        <v>3014859.13</v>
      </c>
      <c r="BO133" s="170">
        <v>8462006.8900000006</v>
      </c>
      <c r="BP133" s="170">
        <v>5294810.9800000004</v>
      </c>
      <c r="BQ133" s="170">
        <v>3167195.91</v>
      </c>
      <c r="BR133" s="170"/>
      <c r="BS133" s="170"/>
      <c r="BT133" s="170"/>
    </row>
    <row r="134" spans="1:72" s="155" customFormat="1" hidden="1" x14ac:dyDescent="0.15">
      <c r="A134" s="141" t="s">
        <v>231</v>
      </c>
      <c r="B134" s="141">
        <v>10695</v>
      </c>
      <c r="C134" s="141" t="s">
        <v>233</v>
      </c>
      <c r="D134" s="142">
        <v>63.91</v>
      </c>
      <c r="E134" s="143">
        <v>1</v>
      </c>
      <c r="F134" s="144">
        <v>1314.5924264705882</v>
      </c>
      <c r="G134" s="142">
        <v>66.59</v>
      </c>
      <c r="H134" s="145">
        <v>2</v>
      </c>
      <c r="I134" s="144">
        <v>2591.0807246376812</v>
      </c>
      <c r="J134" s="142">
        <v>33.57</v>
      </c>
      <c r="K134" s="143">
        <v>0</v>
      </c>
      <c r="L134" s="144">
        <v>0</v>
      </c>
      <c r="M134" s="142">
        <v>16.04</v>
      </c>
      <c r="N134" s="145">
        <v>0</v>
      </c>
      <c r="O134" s="144">
        <v>0</v>
      </c>
      <c r="P134" s="142">
        <v>12.13</v>
      </c>
      <c r="Q134" s="143">
        <v>5</v>
      </c>
      <c r="R134" s="144">
        <v>1897.925371549894</v>
      </c>
      <c r="S134" s="142">
        <v>9.56</v>
      </c>
      <c r="T134" s="145">
        <v>5</v>
      </c>
      <c r="U134" s="144">
        <v>1874.0520964360589</v>
      </c>
      <c r="V134" s="142">
        <v>-189</v>
      </c>
      <c r="W134" s="143">
        <v>5</v>
      </c>
      <c r="X134" s="144">
        <v>2083.7362470862472</v>
      </c>
      <c r="Y134" s="144">
        <v>30.63</v>
      </c>
      <c r="Z134" s="145">
        <v>0</v>
      </c>
      <c r="AA134" s="144">
        <v>0</v>
      </c>
      <c r="AB134" s="144">
        <v>20.21</v>
      </c>
      <c r="AC134" s="143">
        <v>0</v>
      </c>
      <c r="AD134" s="144">
        <v>0</v>
      </c>
      <c r="AE134" s="142">
        <v>40</v>
      </c>
      <c r="AF134" s="145">
        <v>0</v>
      </c>
      <c r="AG134" s="144">
        <v>0</v>
      </c>
      <c r="AH134" s="142">
        <v>69.91</v>
      </c>
      <c r="AI134" s="143">
        <v>2</v>
      </c>
      <c r="AJ134" s="144">
        <v>3316.9678664192948</v>
      </c>
      <c r="AK134" s="146">
        <v>-68.81754821538523</v>
      </c>
      <c r="AL134" s="147">
        <v>4</v>
      </c>
      <c r="AM134" s="148">
        <v>6306.3339682539681</v>
      </c>
      <c r="AN134" s="142">
        <v>56.3</v>
      </c>
      <c r="AO134" s="143">
        <v>0</v>
      </c>
      <c r="AP134" s="149">
        <v>0</v>
      </c>
      <c r="AQ134" s="142">
        <v>22.71</v>
      </c>
      <c r="AR134" s="145">
        <v>5</v>
      </c>
      <c r="AS134" s="144">
        <v>14784.983333333332</v>
      </c>
      <c r="AT134" s="142">
        <v>68.5</v>
      </c>
      <c r="AU134" s="143">
        <v>0</v>
      </c>
      <c r="AV134" s="144">
        <v>0</v>
      </c>
      <c r="AW134" s="150">
        <v>252.24245178461476</v>
      </c>
      <c r="AX134" s="151">
        <v>29</v>
      </c>
      <c r="AY134" s="152">
        <v>34169.67</v>
      </c>
      <c r="AZ134" s="150">
        <v>204.48213578208831</v>
      </c>
      <c r="BA134" s="151">
        <v>58407</v>
      </c>
      <c r="BB134" s="150">
        <v>8111.899435364393</v>
      </c>
      <c r="BC134" s="150">
        <v>1693803</v>
      </c>
      <c r="BD134" s="150">
        <v>1052218.5171048196</v>
      </c>
      <c r="BE134" s="153">
        <v>1086388.1871048196</v>
      </c>
      <c r="BF134" s="150">
        <v>3504420</v>
      </c>
      <c r="BG134" s="151">
        <v>2418031.8128951807</v>
      </c>
      <c r="BH134" s="151">
        <v>58407</v>
      </c>
      <c r="BI134" s="103">
        <v>44.160352948405709</v>
      </c>
      <c r="BJ134" s="104">
        <v>1086432.3500000001</v>
      </c>
      <c r="BK134" s="105">
        <v>378901.7</v>
      </c>
      <c r="BL134" s="106">
        <v>623330.27</v>
      </c>
      <c r="BM134" s="105">
        <v>84200.38</v>
      </c>
      <c r="BN134" s="153">
        <v>1086432.3500000001</v>
      </c>
      <c r="BO134" s="154"/>
      <c r="BP134" s="154"/>
      <c r="BQ134" s="154"/>
      <c r="BR134" s="154"/>
      <c r="BS134" s="154"/>
      <c r="BT134" s="154"/>
    </row>
    <row r="135" spans="1:72" s="155" customFormat="1" ht="10.5" hidden="1" customHeight="1" x14ac:dyDescent="0.15">
      <c r="A135" s="141" t="s">
        <v>231</v>
      </c>
      <c r="B135" s="141">
        <v>10807</v>
      </c>
      <c r="C135" s="141" t="s">
        <v>234</v>
      </c>
      <c r="D135" s="142">
        <v>75.87</v>
      </c>
      <c r="E135" s="143">
        <v>3</v>
      </c>
      <c r="F135" s="144">
        <v>3943.7772794117645</v>
      </c>
      <c r="G135" s="142">
        <v>75.63</v>
      </c>
      <c r="H135" s="145">
        <v>3</v>
      </c>
      <c r="I135" s="144">
        <v>3886.6210869565216</v>
      </c>
      <c r="J135" s="142">
        <v>41.8</v>
      </c>
      <c r="K135" s="143">
        <v>0</v>
      </c>
      <c r="L135" s="144">
        <v>0</v>
      </c>
      <c r="M135" s="142">
        <v>22.03</v>
      </c>
      <c r="N135" s="145">
        <v>0</v>
      </c>
      <c r="O135" s="144">
        <v>0</v>
      </c>
      <c r="P135" s="142">
        <v>9.18</v>
      </c>
      <c r="Q135" s="143">
        <v>5</v>
      </c>
      <c r="R135" s="144">
        <v>1897.925371549894</v>
      </c>
      <c r="S135" s="142">
        <v>14.41</v>
      </c>
      <c r="T135" s="145">
        <v>5</v>
      </c>
      <c r="U135" s="144">
        <v>1874.0520964360589</v>
      </c>
      <c r="V135" s="142">
        <v>-321.20999999999998</v>
      </c>
      <c r="W135" s="143">
        <v>5</v>
      </c>
      <c r="X135" s="144">
        <v>2083.7362470862472</v>
      </c>
      <c r="Y135" s="144">
        <v>23.81</v>
      </c>
      <c r="Z135" s="145">
        <v>5</v>
      </c>
      <c r="AA135" s="144">
        <v>9273.0585062240662</v>
      </c>
      <c r="AB135" s="144">
        <v>4.3499999999999996</v>
      </c>
      <c r="AC135" s="143">
        <v>5</v>
      </c>
      <c r="AD135" s="144">
        <v>41385.316666666666</v>
      </c>
      <c r="AE135" s="142">
        <v>74.459999999999994</v>
      </c>
      <c r="AF135" s="145">
        <v>3</v>
      </c>
      <c r="AG135" s="144">
        <v>29362.429051094892</v>
      </c>
      <c r="AH135" s="142">
        <v>69.33</v>
      </c>
      <c r="AI135" s="143">
        <v>2</v>
      </c>
      <c r="AJ135" s="144">
        <v>3316.9678664192948</v>
      </c>
      <c r="AK135" s="146">
        <v>-22.218553220734321</v>
      </c>
      <c r="AL135" s="147">
        <v>4</v>
      </c>
      <c r="AM135" s="148">
        <v>6306.3339682539681</v>
      </c>
      <c r="AN135" s="142">
        <v>66.34</v>
      </c>
      <c r="AO135" s="143">
        <v>0</v>
      </c>
      <c r="AP135" s="149">
        <v>0</v>
      </c>
      <c r="AQ135" s="142">
        <v>10.75</v>
      </c>
      <c r="AR135" s="145">
        <v>1</v>
      </c>
      <c r="AS135" s="144">
        <v>2956.9966666666664</v>
      </c>
      <c r="AT135" s="142">
        <v>87.84</v>
      </c>
      <c r="AU135" s="143">
        <v>4</v>
      </c>
      <c r="AV135" s="144">
        <v>6060.4938305084743</v>
      </c>
      <c r="AW135" s="150">
        <v>232.37144677926571</v>
      </c>
      <c r="AX135" s="151">
        <v>45</v>
      </c>
      <c r="AY135" s="152">
        <v>112347.71</v>
      </c>
      <c r="AZ135" s="150">
        <v>1043.2618551382584</v>
      </c>
      <c r="BA135" s="151">
        <v>50528</v>
      </c>
      <c r="BB135" s="150">
        <v>10889.40830790484</v>
      </c>
      <c r="BC135" s="150">
        <v>2273760</v>
      </c>
      <c r="BD135" s="150">
        <v>1412497.4247018425</v>
      </c>
      <c r="BE135" s="153">
        <v>1524845.1347018424</v>
      </c>
      <c r="BF135" s="150">
        <v>3031680</v>
      </c>
      <c r="BG135" s="151">
        <v>1506834.8652981576</v>
      </c>
      <c r="BH135" s="151">
        <v>50528</v>
      </c>
      <c r="BI135" s="103">
        <v>38.203200194789048</v>
      </c>
      <c r="BJ135" s="104">
        <v>1524883.34</v>
      </c>
      <c r="BK135" s="105">
        <v>531814.89</v>
      </c>
      <c r="BL135" s="106">
        <v>874887.37</v>
      </c>
      <c r="BM135" s="105">
        <v>118181.09</v>
      </c>
      <c r="BN135" s="153">
        <v>1524883.35</v>
      </c>
      <c r="BO135" s="154"/>
      <c r="BP135" s="154"/>
      <c r="BQ135" s="154"/>
      <c r="BR135" s="154"/>
      <c r="BS135" s="154"/>
      <c r="BT135" s="154"/>
    </row>
    <row r="136" spans="1:72" s="155" customFormat="1" ht="10.5" hidden="1" customHeight="1" x14ac:dyDescent="0.15">
      <c r="A136" s="141" t="s">
        <v>231</v>
      </c>
      <c r="B136" s="141">
        <v>10808</v>
      </c>
      <c r="C136" s="141" t="s">
        <v>235</v>
      </c>
      <c r="D136" s="142">
        <v>62.78</v>
      </c>
      <c r="E136" s="143">
        <v>1</v>
      </c>
      <c r="F136" s="144">
        <v>1314.5924264705882</v>
      </c>
      <c r="G136" s="142">
        <v>63.07</v>
      </c>
      <c r="H136" s="145">
        <v>1</v>
      </c>
      <c r="I136" s="144">
        <v>1295.5403623188406</v>
      </c>
      <c r="J136" s="142">
        <v>42.52</v>
      </c>
      <c r="K136" s="143">
        <v>1</v>
      </c>
      <c r="L136" s="144">
        <v>393.79861233480176</v>
      </c>
      <c r="M136" s="142">
        <v>29.46</v>
      </c>
      <c r="N136" s="145">
        <v>0</v>
      </c>
      <c r="O136" s="144">
        <v>0</v>
      </c>
      <c r="P136" s="142">
        <v>10.52</v>
      </c>
      <c r="Q136" s="143">
        <v>5</v>
      </c>
      <c r="R136" s="144">
        <v>1897.925371549894</v>
      </c>
      <c r="S136" s="142">
        <v>12.42</v>
      </c>
      <c r="T136" s="145">
        <v>5</v>
      </c>
      <c r="U136" s="144">
        <v>1874.0520964360589</v>
      </c>
      <c r="V136" s="142">
        <v>-247.32</v>
      </c>
      <c r="W136" s="143">
        <v>5</v>
      </c>
      <c r="X136" s="144">
        <v>2083.7362470862472</v>
      </c>
      <c r="Y136" s="144">
        <v>26.34</v>
      </c>
      <c r="Z136" s="145">
        <v>3</v>
      </c>
      <c r="AA136" s="144">
        <v>5563.8351037344401</v>
      </c>
      <c r="AB136" s="144">
        <v>8.33</v>
      </c>
      <c r="AC136" s="143">
        <v>5</v>
      </c>
      <c r="AD136" s="144">
        <v>41385.316666666666</v>
      </c>
      <c r="AE136" s="142">
        <v>62.92</v>
      </c>
      <c r="AF136" s="145">
        <v>0</v>
      </c>
      <c r="AG136" s="144">
        <v>0</v>
      </c>
      <c r="AH136" s="142">
        <v>0</v>
      </c>
      <c r="AI136" s="143">
        <v>5</v>
      </c>
      <c r="AJ136" s="144">
        <v>8292.4196660482376</v>
      </c>
      <c r="AK136" s="146">
        <v>-182.17952964557801</v>
      </c>
      <c r="AL136" s="147">
        <v>4</v>
      </c>
      <c r="AM136" s="148">
        <v>6306.3339682539681</v>
      </c>
      <c r="AN136" s="142">
        <v>37.200000000000003</v>
      </c>
      <c r="AO136" s="143">
        <v>0</v>
      </c>
      <c r="AP136" s="149">
        <v>0</v>
      </c>
      <c r="AQ136" s="142">
        <v>14.09</v>
      </c>
      <c r="AR136" s="145">
        <v>3</v>
      </c>
      <c r="AS136" s="144">
        <v>8870.99</v>
      </c>
      <c r="AT136" s="142">
        <v>93.55</v>
      </c>
      <c r="AU136" s="143">
        <v>5</v>
      </c>
      <c r="AV136" s="144">
        <v>7575.6172881355933</v>
      </c>
      <c r="AW136" s="150">
        <v>33.700470354422009</v>
      </c>
      <c r="AX136" s="151">
        <v>43</v>
      </c>
      <c r="AY136" s="152">
        <v>86854.16</v>
      </c>
      <c r="AZ136" s="150">
        <v>770.68280643829974</v>
      </c>
      <c r="BA136" s="151">
        <v>35006</v>
      </c>
      <c r="BB136" s="150">
        <v>7208.9266108737174</v>
      </c>
      <c r="BC136" s="150">
        <v>1505258</v>
      </c>
      <c r="BD136" s="150">
        <v>935091.23588762479</v>
      </c>
      <c r="BE136" s="153">
        <v>1021945.3958876248</v>
      </c>
      <c r="BF136" s="150">
        <v>2100360</v>
      </c>
      <c r="BG136" s="151">
        <v>1078414.6041123751</v>
      </c>
      <c r="BH136" s="151">
        <v>35006</v>
      </c>
      <c r="BI136" s="103">
        <v>26.467329520637772</v>
      </c>
      <c r="BJ136" s="104">
        <v>1021971.9</v>
      </c>
      <c r="BK136" s="105">
        <v>356420.62</v>
      </c>
      <c r="BL136" s="106">
        <v>586346.68999999994</v>
      </c>
      <c r="BM136" s="105">
        <v>79204.58</v>
      </c>
      <c r="BN136" s="153">
        <v>1021971.89</v>
      </c>
      <c r="BO136" s="154"/>
      <c r="BP136" s="154"/>
      <c r="BQ136" s="154"/>
      <c r="BR136" s="154"/>
      <c r="BS136" s="154"/>
      <c r="BT136" s="154"/>
    </row>
    <row r="137" spans="1:72" s="155" customFormat="1" ht="10.5" hidden="1" customHeight="1" x14ac:dyDescent="0.15">
      <c r="A137" s="141" t="s">
        <v>231</v>
      </c>
      <c r="B137" s="141">
        <v>10809</v>
      </c>
      <c r="C137" s="141" t="s">
        <v>236</v>
      </c>
      <c r="D137" s="142">
        <v>75.45</v>
      </c>
      <c r="E137" s="143">
        <v>3</v>
      </c>
      <c r="F137" s="144">
        <v>3943.7772794117645</v>
      </c>
      <c r="G137" s="142">
        <v>78.48</v>
      </c>
      <c r="H137" s="145">
        <v>3</v>
      </c>
      <c r="I137" s="144">
        <v>3886.6210869565216</v>
      </c>
      <c r="J137" s="142">
        <v>49.54</v>
      </c>
      <c r="K137" s="143">
        <v>2</v>
      </c>
      <c r="L137" s="144">
        <v>787.59722466960352</v>
      </c>
      <c r="M137" s="142">
        <v>66.959999999999994</v>
      </c>
      <c r="N137" s="145">
        <v>4</v>
      </c>
      <c r="O137" s="144">
        <v>5297.3205925925931</v>
      </c>
      <c r="P137" s="142">
        <v>5.74</v>
      </c>
      <c r="Q137" s="143">
        <v>5</v>
      </c>
      <c r="R137" s="144">
        <v>1897.925371549894</v>
      </c>
      <c r="S137" s="142">
        <v>6.85</v>
      </c>
      <c r="T137" s="145">
        <v>5</v>
      </c>
      <c r="U137" s="144">
        <v>1874.0520964360589</v>
      </c>
      <c r="V137" s="142">
        <v>-72.260000000000005</v>
      </c>
      <c r="W137" s="143">
        <v>5</v>
      </c>
      <c r="X137" s="144">
        <v>2083.7362470862472</v>
      </c>
      <c r="Y137" s="144">
        <v>14</v>
      </c>
      <c r="Z137" s="145">
        <v>5</v>
      </c>
      <c r="AA137" s="144">
        <v>9273.0585062240662</v>
      </c>
      <c r="AB137" s="144">
        <v>12.5</v>
      </c>
      <c r="AC137" s="143">
        <v>4</v>
      </c>
      <c r="AD137" s="144">
        <v>33108.253333333334</v>
      </c>
      <c r="AE137" s="142">
        <v>67.989999999999995</v>
      </c>
      <c r="AF137" s="145">
        <v>2</v>
      </c>
      <c r="AG137" s="144">
        <v>19574.952700729926</v>
      </c>
      <c r="AH137" s="142">
        <v>14.82</v>
      </c>
      <c r="AI137" s="143">
        <v>5</v>
      </c>
      <c r="AJ137" s="144">
        <v>8292.4196660482376</v>
      </c>
      <c r="AK137" s="146">
        <v>-175.25106951871658</v>
      </c>
      <c r="AL137" s="147">
        <v>4</v>
      </c>
      <c r="AM137" s="148">
        <v>6306.3339682539681</v>
      </c>
      <c r="AN137" s="142">
        <v>58.42</v>
      </c>
      <c r="AO137" s="143">
        <v>0</v>
      </c>
      <c r="AP137" s="149">
        <v>0</v>
      </c>
      <c r="AQ137" s="142">
        <v>16.670000000000002</v>
      </c>
      <c r="AR137" s="145">
        <v>3</v>
      </c>
      <c r="AS137" s="144">
        <v>8870.99</v>
      </c>
      <c r="AT137" s="142">
        <v>79.2</v>
      </c>
      <c r="AU137" s="143">
        <v>2</v>
      </c>
      <c r="AV137" s="144">
        <v>3030.2469152542371</v>
      </c>
      <c r="AW137" s="150">
        <v>299.10893048128349</v>
      </c>
      <c r="AX137" s="151">
        <v>52</v>
      </c>
      <c r="AY137" s="152">
        <v>108227.28</v>
      </c>
      <c r="AZ137" s="150">
        <v>1161.3327610400329</v>
      </c>
      <c r="BA137" s="151">
        <v>25957</v>
      </c>
      <c r="BB137" s="150">
        <v>6464.2404278863505</v>
      </c>
      <c r="BC137" s="150">
        <v>1349764</v>
      </c>
      <c r="BD137" s="150">
        <v>838495.78405603825</v>
      </c>
      <c r="BE137" s="153">
        <v>946723.06405603827</v>
      </c>
      <c r="BF137" s="150">
        <v>1557420</v>
      </c>
      <c r="BG137" s="151">
        <v>610696.93594396173</v>
      </c>
      <c r="BH137" s="151">
        <v>25957</v>
      </c>
      <c r="BI137" s="103">
        <v>19.62556339962277</v>
      </c>
      <c r="BJ137" s="104">
        <v>946742.69</v>
      </c>
      <c r="BK137" s="105">
        <v>330183.84999999998</v>
      </c>
      <c r="BL137" s="106">
        <v>543184.65</v>
      </c>
      <c r="BM137" s="105">
        <v>73374.19</v>
      </c>
      <c r="BN137" s="153">
        <v>946742.69</v>
      </c>
      <c r="BO137" s="154"/>
      <c r="BP137" s="154"/>
      <c r="BQ137" s="154"/>
      <c r="BR137" s="154"/>
      <c r="BS137" s="154"/>
      <c r="BT137" s="154"/>
    </row>
    <row r="138" spans="1:72" s="155" customFormat="1" ht="10.5" hidden="1" customHeight="1" x14ac:dyDescent="0.15">
      <c r="A138" s="141" t="s">
        <v>231</v>
      </c>
      <c r="B138" s="141">
        <v>10810</v>
      </c>
      <c r="C138" s="141" t="s">
        <v>237</v>
      </c>
      <c r="D138" s="142">
        <v>78.569999999999993</v>
      </c>
      <c r="E138" s="143">
        <v>3</v>
      </c>
      <c r="F138" s="144">
        <v>3943.7772794117645</v>
      </c>
      <c r="G138" s="142">
        <v>76.8</v>
      </c>
      <c r="H138" s="145">
        <v>3</v>
      </c>
      <c r="I138" s="144">
        <v>3886.6210869565216</v>
      </c>
      <c r="J138" s="142">
        <v>42.42</v>
      </c>
      <c r="K138" s="143">
        <v>1</v>
      </c>
      <c r="L138" s="144">
        <v>393.79861233480176</v>
      </c>
      <c r="M138" s="142">
        <v>69.56</v>
      </c>
      <c r="N138" s="145">
        <v>4</v>
      </c>
      <c r="O138" s="144">
        <v>5297.3205925925931</v>
      </c>
      <c r="P138" s="142">
        <v>6.04</v>
      </c>
      <c r="Q138" s="143">
        <v>5</v>
      </c>
      <c r="R138" s="144">
        <v>1897.925371549894</v>
      </c>
      <c r="S138" s="142">
        <v>7.02</v>
      </c>
      <c r="T138" s="145">
        <v>5</v>
      </c>
      <c r="U138" s="144">
        <v>1874.0520964360589</v>
      </c>
      <c r="V138" s="142">
        <v>-177.51</v>
      </c>
      <c r="W138" s="143">
        <v>5</v>
      </c>
      <c r="X138" s="144">
        <v>2083.7362470862472</v>
      </c>
      <c r="Y138" s="144">
        <v>6.13</v>
      </c>
      <c r="Z138" s="145">
        <v>5</v>
      </c>
      <c r="AA138" s="144">
        <v>9273.0585062240662</v>
      </c>
      <c r="AB138" s="144">
        <v>0</v>
      </c>
      <c r="AC138" s="143">
        <v>0</v>
      </c>
      <c r="AD138" s="144">
        <v>0</v>
      </c>
      <c r="AE138" s="142">
        <v>83.55</v>
      </c>
      <c r="AF138" s="145">
        <v>5</v>
      </c>
      <c r="AG138" s="144">
        <v>48937.381751824818</v>
      </c>
      <c r="AH138" s="142">
        <v>12</v>
      </c>
      <c r="AI138" s="143">
        <v>5</v>
      </c>
      <c r="AJ138" s="144">
        <v>8292.4196660482376</v>
      </c>
      <c r="AK138" s="146">
        <v>-76.000052196607214</v>
      </c>
      <c r="AL138" s="147">
        <v>4</v>
      </c>
      <c r="AM138" s="148">
        <v>6306.3339682539681</v>
      </c>
      <c r="AN138" s="142">
        <v>59.75</v>
      </c>
      <c r="AO138" s="143">
        <v>0</v>
      </c>
      <c r="AP138" s="149">
        <v>0</v>
      </c>
      <c r="AQ138" s="142">
        <v>19.670000000000002</v>
      </c>
      <c r="AR138" s="145">
        <v>4</v>
      </c>
      <c r="AS138" s="144">
        <v>11827.986666666666</v>
      </c>
      <c r="AT138" s="142">
        <v>93.33</v>
      </c>
      <c r="AU138" s="143">
        <v>5</v>
      </c>
      <c r="AV138" s="144">
        <v>7575.6172881355933</v>
      </c>
      <c r="AW138" s="150">
        <v>301.32994780339283</v>
      </c>
      <c r="AX138" s="151">
        <v>54</v>
      </c>
      <c r="AY138" s="152">
        <v>111590.03</v>
      </c>
      <c r="AZ138" s="150">
        <v>1243.4712381345439</v>
      </c>
      <c r="BA138" s="151">
        <v>10103</v>
      </c>
      <c r="BB138" s="150">
        <v>2612.7855953474336</v>
      </c>
      <c r="BC138" s="150">
        <v>545562</v>
      </c>
      <c r="BD138" s="150">
        <v>338912.1631197604</v>
      </c>
      <c r="BE138" s="153">
        <v>450502.19311976037</v>
      </c>
      <c r="BF138" s="150">
        <v>606180</v>
      </c>
      <c r="BG138" s="151">
        <v>155677.80688023963</v>
      </c>
      <c r="BH138" s="151">
        <v>10103</v>
      </c>
      <c r="BI138" s="103">
        <v>7.6386742314747016</v>
      </c>
      <c r="BJ138" s="104">
        <v>450509.83</v>
      </c>
      <c r="BK138" s="105">
        <v>157118.79999999999</v>
      </c>
      <c r="BL138" s="106">
        <v>258475.75</v>
      </c>
      <c r="BM138" s="105">
        <v>34915.29</v>
      </c>
      <c r="BN138" s="153">
        <v>450509.84</v>
      </c>
      <c r="BO138" s="154"/>
      <c r="BP138" s="154"/>
      <c r="BQ138" s="154"/>
      <c r="BR138" s="154"/>
      <c r="BS138" s="154"/>
      <c r="BT138" s="154"/>
    </row>
    <row r="139" spans="1:72" s="155" customFormat="1" ht="10.5" hidden="1" customHeight="1" x14ac:dyDescent="0.15">
      <c r="A139" s="141" t="s">
        <v>231</v>
      </c>
      <c r="B139" s="141">
        <v>10811</v>
      </c>
      <c r="C139" s="141" t="s">
        <v>238</v>
      </c>
      <c r="D139" s="142">
        <v>70.59</v>
      </c>
      <c r="E139" s="143">
        <v>2</v>
      </c>
      <c r="F139" s="144">
        <v>2629.1848529411764</v>
      </c>
      <c r="G139" s="142">
        <v>69.959999999999994</v>
      </c>
      <c r="H139" s="145">
        <v>2</v>
      </c>
      <c r="I139" s="144">
        <v>2591.0807246376812</v>
      </c>
      <c r="J139" s="142">
        <v>46.6</v>
      </c>
      <c r="K139" s="143">
        <v>2</v>
      </c>
      <c r="L139" s="144">
        <v>787.59722466960352</v>
      </c>
      <c r="M139" s="142">
        <v>36.44</v>
      </c>
      <c r="N139" s="145">
        <v>0</v>
      </c>
      <c r="O139" s="144">
        <v>0</v>
      </c>
      <c r="P139" s="142">
        <v>10.92</v>
      </c>
      <c r="Q139" s="143">
        <v>5</v>
      </c>
      <c r="R139" s="144">
        <v>1897.925371549894</v>
      </c>
      <c r="S139" s="142">
        <v>8.44</v>
      </c>
      <c r="T139" s="145">
        <v>5</v>
      </c>
      <c r="U139" s="144">
        <v>1874.0520964360589</v>
      </c>
      <c r="V139" s="142">
        <v>-146.04</v>
      </c>
      <c r="W139" s="143">
        <v>5</v>
      </c>
      <c r="X139" s="144">
        <v>2083.7362470862472</v>
      </c>
      <c r="Y139" s="144">
        <v>28.03</v>
      </c>
      <c r="Z139" s="145">
        <v>2</v>
      </c>
      <c r="AA139" s="144">
        <v>3709.2234024896266</v>
      </c>
      <c r="AB139" s="144">
        <v>12.5</v>
      </c>
      <c r="AC139" s="143">
        <v>4</v>
      </c>
      <c r="AD139" s="144">
        <v>33108.253333333334</v>
      </c>
      <c r="AE139" s="142">
        <v>40.369999999999997</v>
      </c>
      <c r="AF139" s="145">
        <v>0</v>
      </c>
      <c r="AG139" s="144">
        <v>0</v>
      </c>
      <c r="AH139" s="142">
        <v>0</v>
      </c>
      <c r="AI139" s="143">
        <v>5</v>
      </c>
      <c r="AJ139" s="144">
        <v>8292.4196660482376</v>
      </c>
      <c r="AK139" s="146">
        <v>-146.22937121370379</v>
      </c>
      <c r="AL139" s="147">
        <v>4</v>
      </c>
      <c r="AM139" s="148">
        <v>6306.3339682539681</v>
      </c>
      <c r="AN139" s="142">
        <v>44.89</v>
      </c>
      <c r="AO139" s="143">
        <v>0</v>
      </c>
      <c r="AP139" s="149">
        <v>0</v>
      </c>
      <c r="AQ139" s="142">
        <v>17.899999999999999</v>
      </c>
      <c r="AR139" s="145">
        <v>4</v>
      </c>
      <c r="AS139" s="144">
        <v>11827.986666666666</v>
      </c>
      <c r="AT139" s="142">
        <v>85.56</v>
      </c>
      <c r="AU139" s="143">
        <v>4</v>
      </c>
      <c r="AV139" s="144">
        <v>6060.4938305084743</v>
      </c>
      <c r="AW139" s="150">
        <v>179.93062878629621</v>
      </c>
      <c r="AX139" s="151">
        <v>44</v>
      </c>
      <c r="AY139" s="152">
        <v>81168.289999999994</v>
      </c>
      <c r="AZ139" s="150">
        <v>736.97993396615766</v>
      </c>
      <c r="BA139" s="151">
        <v>25406</v>
      </c>
      <c r="BB139" s="150">
        <v>5353.6334216046271</v>
      </c>
      <c r="BC139" s="150">
        <v>1117864</v>
      </c>
      <c r="BD139" s="150">
        <v>694435.65775055427</v>
      </c>
      <c r="BE139" s="153">
        <v>775603.9477505543</v>
      </c>
      <c r="BF139" s="150">
        <v>1524360</v>
      </c>
      <c r="BG139" s="151">
        <v>748756.0522494457</v>
      </c>
      <c r="BH139" s="151">
        <v>25406</v>
      </c>
      <c r="BI139" s="103">
        <v>19.208963429164235</v>
      </c>
      <c r="BJ139" s="104">
        <v>775623.16</v>
      </c>
      <c r="BK139" s="105">
        <v>270504.59000000003</v>
      </c>
      <c r="BL139" s="106">
        <v>445006.44</v>
      </c>
      <c r="BM139" s="105">
        <v>60112.13</v>
      </c>
      <c r="BN139" s="153">
        <v>775623.16</v>
      </c>
      <c r="BO139" s="154"/>
      <c r="BP139" s="154"/>
      <c r="BQ139" s="154"/>
      <c r="BR139" s="154"/>
      <c r="BS139" s="154"/>
      <c r="BT139" s="154"/>
    </row>
    <row r="140" spans="1:72" s="155" customFormat="1" ht="10.5" hidden="1" customHeight="1" x14ac:dyDescent="0.15">
      <c r="A140" s="141" t="s">
        <v>231</v>
      </c>
      <c r="B140" s="141">
        <v>10812</v>
      </c>
      <c r="C140" s="141" t="s">
        <v>239</v>
      </c>
      <c r="D140" s="142">
        <v>72.25</v>
      </c>
      <c r="E140" s="143">
        <v>3</v>
      </c>
      <c r="F140" s="144">
        <v>3943.7772794117645</v>
      </c>
      <c r="G140" s="142">
        <v>74.3</v>
      </c>
      <c r="H140" s="145">
        <v>3</v>
      </c>
      <c r="I140" s="144">
        <v>3886.6210869565216</v>
      </c>
      <c r="J140" s="142">
        <v>57.14</v>
      </c>
      <c r="K140" s="143">
        <v>4</v>
      </c>
      <c r="L140" s="144">
        <v>1575.194449339207</v>
      </c>
      <c r="M140" s="142">
        <v>39.5</v>
      </c>
      <c r="N140" s="145">
        <v>1</v>
      </c>
      <c r="O140" s="144">
        <v>1324.3301481481483</v>
      </c>
      <c r="P140" s="142">
        <v>2.66</v>
      </c>
      <c r="Q140" s="143">
        <v>5</v>
      </c>
      <c r="R140" s="144">
        <v>1897.925371549894</v>
      </c>
      <c r="S140" s="142">
        <v>8.1</v>
      </c>
      <c r="T140" s="145">
        <v>5</v>
      </c>
      <c r="U140" s="144">
        <v>1874.0520964360589</v>
      </c>
      <c r="V140" s="142">
        <v>-550.42999999999995</v>
      </c>
      <c r="W140" s="143">
        <v>5</v>
      </c>
      <c r="X140" s="144">
        <v>2083.7362470862472</v>
      </c>
      <c r="Y140" s="144">
        <v>16.13</v>
      </c>
      <c r="Z140" s="145">
        <v>5</v>
      </c>
      <c r="AA140" s="144">
        <v>9273.0585062240662</v>
      </c>
      <c r="AB140" s="144">
        <v>0</v>
      </c>
      <c r="AC140" s="143">
        <v>0</v>
      </c>
      <c r="AD140" s="144">
        <v>0</v>
      </c>
      <c r="AE140" s="142">
        <v>86.17</v>
      </c>
      <c r="AF140" s="145">
        <v>5</v>
      </c>
      <c r="AG140" s="144">
        <v>48937.381751824818</v>
      </c>
      <c r="AH140" s="142">
        <v>108.67</v>
      </c>
      <c r="AI140" s="143">
        <v>0</v>
      </c>
      <c r="AJ140" s="144">
        <v>0</v>
      </c>
      <c r="AK140" s="146">
        <v>-21.513978300180831</v>
      </c>
      <c r="AL140" s="147">
        <v>4</v>
      </c>
      <c r="AM140" s="148">
        <v>6306.3339682539681</v>
      </c>
      <c r="AN140" s="142">
        <v>80.16</v>
      </c>
      <c r="AO140" s="143">
        <v>4</v>
      </c>
      <c r="AP140" s="149">
        <v>54687.044235294117</v>
      </c>
      <c r="AQ140" s="142">
        <v>10.89</v>
      </c>
      <c r="AR140" s="145">
        <v>1</v>
      </c>
      <c r="AS140" s="144">
        <v>2956.9966666666664</v>
      </c>
      <c r="AT140" s="142">
        <v>80</v>
      </c>
      <c r="AU140" s="143">
        <v>3</v>
      </c>
      <c r="AV140" s="144">
        <v>4545.3703728813562</v>
      </c>
      <c r="AW140" s="150">
        <v>64.026021699819225</v>
      </c>
      <c r="AX140" s="151">
        <v>48</v>
      </c>
      <c r="AY140" s="152">
        <v>143291.82</v>
      </c>
      <c r="AZ140" s="150">
        <v>1419.316417664053</v>
      </c>
      <c r="BA140" s="151">
        <v>5793</v>
      </c>
      <c r="BB140" s="150">
        <v>1331.6939482307946</v>
      </c>
      <c r="BC140" s="150">
        <v>278064</v>
      </c>
      <c r="BD140" s="150">
        <v>172737.96878399351</v>
      </c>
      <c r="BE140" s="153">
        <v>316029.78878399351</v>
      </c>
      <c r="BF140" s="150">
        <v>347580</v>
      </c>
      <c r="BG140" s="151">
        <v>31550.211216006486</v>
      </c>
      <c r="BH140" s="151">
        <v>5793</v>
      </c>
      <c r="BI140" s="103">
        <v>4.3799702883235625</v>
      </c>
      <c r="BJ140" s="104">
        <v>316034.17</v>
      </c>
      <c r="BK140" s="105">
        <v>110219.37</v>
      </c>
      <c r="BL140" s="106">
        <v>181321.61</v>
      </c>
      <c r="BM140" s="105">
        <v>24493.19</v>
      </c>
      <c r="BN140" s="153">
        <v>316034.17</v>
      </c>
      <c r="BO140" s="154"/>
      <c r="BP140" s="154"/>
      <c r="BQ140" s="154"/>
      <c r="BR140" s="154"/>
      <c r="BS140" s="154"/>
      <c r="BT140" s="154"/>
    </row>
    <row r="141" spans="1:72" s="155" customFormat="1" ht="10.5" hidden="1" customHeight="1" x14ac:dyDescent="0.15">
      <c r="A141" s="141" t="s">
        <v>231</v>
      </c>
      <c r="B141" s="141">
        <v>10813</v>
      </c>
      <c r="C141" s="141" t="s">
        <v>240</v>
      </c>
      <c r="D141" s="142">
        <v>69.959999999999994</v>
      </c>
      <c r="E141" s="143">
        <v>2</v>
      </c>
      <c r="F141" s="144">
        <v>2629.1848529411764</v>
      </c>
      <c r="G141" s="142">
        <v>67.56</v>
      </c>
      <c r="H141" s="145">
        <v>2</v>
      </c>
      <c r="I141" s="144">
        <v>2591.0807246376812</v>
      </c>
      <c r="J141" s="142">
        <v>58.62</v>
      </c>
      <c r="K141" s="143">
        <v>4</v>
      </c>
      <c r="L141" s="144">
        <v>1575.194449339207</v>
      </c>
      <c r="M141" s="142">
        <v>51.92</v>
      </c>
      <c r="N141" s="145">
        <v>2</v>
      </c>
      <c r="O141" s="144">
        <v>2648.6602962962966</v>
      </c>
      <c r="P141" s="142">
        <v>6.91</v>
      </c>
      <c r="Q141" s="143">
        <v>5</v>
      </c>
      <c r="R141" s="144">
        <v>1897.925371549894</v>
      </c>
      <c r="S141" s="142">
        <v>4.18</v>
      </c>
      <c r="T141" s="145">
        <v>5</v>
      </c>
      <c r="U141" s="144">
        <v>1874.0520964360589</v>
      </c>
      <c r="V141" s="142">
        <v>-214.02</v>
      </c>
      <c r="W141" s="143">
        <v>5</v>
      </c>
      <c r="X141" s="144">
        <v>2083.7362470862472</v>
      </c>
      <c r="Y141" s="144">
        <v>23.62</v>
      </c>
      <c r="Z141" s="145">
        <v>5</v>
      </c>
      <c r="AA141" s="144">
        <v>9273.0585062240662</v>
      </c>
      <c r="AB141" s="144">
        <v>0</v>
      </c>
      <c r="AC141" s="143">
        <v>0</v>
      </c>
      <c r="AD141" s="144">
        <v>0</v>
      </c>
      <c r="AE141" s="142">
        <v>55.79</v>
      </c>
      <c r="AF141" s="145">
        <v>0</v>
      </c>
      <c r="AG141" s="144">
        <v>0</v>
      </c>
      <c r="AH141" s="142">
        <v>32.14</v>
      </c>
      <c r="AI141" s="143">
        <v>5</v>
      </c>
      <c r="AJ141" s="144">
        <v>8292.4196660482376</v>
      </c>
      <c r="AK141" s="146">
        <v>-28.59844997108155</v>
      </c>
      <c r="AL141" s="147">
        <v>4</v>
      </c>
      <c r="AM141" s="148">
        <v>6306.3339682539681</v>
      </c>
      <c r="AN141" s="142">
        <v>67.89</v>
      </c>
      <c r="AO141" s="143">
        <v>0</v>
      </c>
      <c r="AP141" s="149">
        <v>0</v>
      </c>
      <c r="AQ141" s="142">
        <v>10.84</v>
      </c>
      <c r="AR141" s="145">
        <v>1</v>
      </c>
      <c r="AS141" s="144">
        <v>2956.9966666666664</v>
      </c>
      <c r="AT141" s="142">
        <v>86.36</v>
      </c>
      <c r="AU141" s="143">
        <v>4</v>
      </c>
      <c r="AV141" s="144">
        <v>6060.4938305084743</v>
      </c>
      <c r="AW141" s="150">
        <v>293.17155002891838</v>
      </c>
      <c r="AX141" s="151">
        <v>44</v>
      </c>
      <c r="AY141" s="152">
        <v>48189.14</v>
      </c>
      <c r="AZ141" s="150">
        <v>437.54068510111438</v>
      </c>
      <c r="BA141" s="151">
        <v>8144</v>
      </c>
      <c r="BB141" s="150">
        <v>1716.1296774599734</v>
      </c>
      <c r="BC141" s="150">
        <v>358336</v>
      </c>
      <c r="BD141" s="150">
        <v>222604.26657956836</v>
      </c>
      <c r="BE141" s="153">
        <v>270793.40657956834</v>
      </c>
      <c r="BF141" s="150">
        <v>488640</v>
      </c>
      <c r="BG141" s="151">
        <v>217846.59342043166</v>
      </c>
      <c r="BH141" s="151">
        <v>8144</v>
      </c>
      <c r="BI141" s="103">
        <v>6.1575139009333837</v>
      </c>
      <c r="BJ141" s="104">
        <v>270799.56</v>
      </c>
      <c r="BK141" s="105">
        <v>94443.45</v>
      </c>
      <c r="BL141" s="106">
        <v>155368.68</v>
      </c>
      <c r="BM141" s="105">
        <v>20987.43</v>
      </c>
      <c r="BN141" s="153">
        <v>270799.56</v>
      </c>
      <c r="BO141" s="154"/>
      <c r="BP141" s="154"/>
      <c r="BQ141" s="154"/>
      <c r="BR141" s="154"/>
      <c r="BS141" s="154"/>
      <c r="BT141" s="154"/>
    </row>
    <row r="142" spans="1:72" s="155" customFormat="1" ht="10.5" hidden="1" customHeight="1" x14ac:dyDescent="0.15">
      <c r="A142" s="141" t="s">
        <v>231</v>
      </c>
      <c r="B142" s="141">
        <v>10814</v>
      </c>
      <c r="C142" s="141" t="s">
        <v>241</v>
      </c>
      <c r="D142" s="142">
        <v>77.23</v>
      </c>
      <c r="E142" s="143">
        <v>3</v>
      </c>
      <c r="F142" s="144">
        <v>3943.7772794117645</v>
      </c>
      <c r="G142" s="142">
        <v>75.47</v>
      </c>
      <c r="H142" s="145">
        <v>3</v>
      </c>
      <c r="I142" s="144">
        <v>3886.6210869565216</v>
      </c>
      <c r="J142" s="142">
        <v>50.79</v>
      </c>
      <c r="K142" s="143">
        <v>3</v>
      </c>
      <c r="L142" s="144">
        <v>1181.3958370044052</v>
      </c>
      <c r="M142" s="142">
        <v>32.5</v>
      </c>
      <c r="N142" s="145">
        <v>0</v>
      </c>
      <c r="O142" s="144">
        <v>0</v>
      </c>
      <c r="P142" s="142">
        <v>18.18</v>
      </c>
      <c r="Q142" s="143">
        <v>5</v>
      </c>
      <c r="R142" s="144">
        <v>1897.925371549894</v>
      </c>
      <c r="S142" s="142">
        <v>14.68</v>
      </c>
      <c r="T142" s="145">
        <v>5</v>
      </c>
      <c r="U142" s="144">
        <v>1874.0520964360589</v>
      </c>
      <c r="V142" s="142">
        <v>-326.95999999999998</v>
      </c>
      <c r="W142" s="143">
        <v>5</v>
      </c>
      <c r="X142" s="144">
        <v>2083.7362470862472</v>
      </c>
      <c r="Y142" s="144">
        <v>17.940000000000001</v>
      </c>
      <c r="Z142" s="145">
        <v>5</v>
      </c>
      <c r="AA142" s="144">
        <v>9273.0585062240662</v>
      </c>
      <c r="AB142" s="144">
        <v>50</v>
      </c>
      <c r="AC142" s="143">
        <v>0</v>
      </c>
      <c r="AD142" s="144">
        <v>0</v>
      </c>
      <c r="AE142" s="142">
        <v>77.95</v>
      </c>
      <c r="AF142" s="145">
        <v>4</v>
      </c>
      <c r="AG142" s="144">
        <v>39149.905401459851</v>
      </c>
      <c r="AH142" s="142">
        <v>12.39</v>
      </c>
      <c r="AI142" s="143">
        <v>5</v>
      </c>
      <c r="AJ142" s="144">
        <v>8292.4196660482376</v>
      </c>
      <c r="AK142" s="146">
        <v>-138.94658508093676</v>
      </c>
      <c r="AL142" s="147">
        <v>4</v>
      </c>
      <c r="AM142" s="148">
        <v>6306.3339682539681</v>
      </c>
      <c r="AN142" s="142">
        <v>55.37</v>
      </c>
      <c r="AO142" s="143">
        <v>0</v>
      </c>
      <c r="AP142" s="149">
        <v>0</v>
      </c>
      <c r="AQ142" s="142">
        <v>15.26</v>
      </c>
      <c r="AR142" s="145">
        <v>3</v>
      </c>
      <c r="AS142" s="144">
        <v>8870.99</v>
      </c>
      <c r="AT142" s="142">
        <v>86.3</v>
      </c>
      <c r="AU142" s="143">
        <v>4</v>
      </c>
      <c r="AV142" s="144">
        <v>6060.4938305084743</v>
      </c>
      <c r="AW142" s="150">
        <v>118.15341491906322</v>
      </c>
      <c r="AX142" s="151">
        <v>49</v>
      </c>
      <c r="AY142" s="152">
        <v>92820.71</v>
      </c>
      <c r="AZ142" s="150">
        <v>938.55030747007845</v>
      </c>
      <c r="BA142" s="151">
        <v>19008</v>
      </c>
      <c r="BB142" s="150">
        <v>4460.5885329657067</v>
      </c>
      <c r="BC142" s="150">
        <v>931392</v>
      </c>
      <c r="BD142" s="150">
        <v>578596.15851624543</v>
      </c>
      <c r="BE142" s="153">
        <v>671416.86851624539</v>
      </c>
      <c r="BF142" s="150">
        <v>1140480</v>
      </c>
      <c r="BG142" s="151">
        <v>469063.13148375461</v>
      </c>
      <c r="BH142" s="151">
        <v>19008</v>
      </c>
      <c r="BI142" s="103">
        <v>14.371564861117601</v>
      </c>
      <c r="BJ142" s="104">
        <v>671431.24</v>
      </c>
      <c r="BK142" s="105">
        <v>234166.85</v>
      </c>
      <c r="BL142" s="106">
        <v>385227.31</v>
      </c>
      <c r="BM142" s="105">
        <v>52037.08</v>
      </c>
      <c r="BN142" s="153">
        <v>671431.24</v>
      </c>
      <c r="BO142" s="154"/>
      <c r="BP142" s="154"/>
      <c r="BQ142" s="154"/>
      <c r="BR142" s="154"/>
      <c r="BS142" s="154"/>
      <c r="BT142" s="154"/>
    </row>
    <row r="143" spans="1:72" s="155" customFormat="1" ht="10.5" hidden="1" customHeight="1" x14ac:dyDescent="0.15">
      <c r="A143" s="141" t="s">
        <v>231</v>
      </c>
      <c r="B143" s="141">
        <v>10815</v>
      </c>
      <c r="C143" s="141" t="s">
        <v>242</v>
      </c>
      <c r="D143" s="142">
        <v>74.260000000000005</v>
      </c>
      <c r="E143" s="143">
        <v>3</v>
      </c>
      <c r="F143" s="144">
        <v>3943.7772794117645</v>
      </c>
      <c r="G143" s="142">
        <v>74.05</v>
      </c>
      <c r="H143" s="145">
        <v>3</v>
      </c>
      <c r="I143" s="144">
        <v>3886.6210869565216</v>
      </c>
      <c r="J143" s="142">
        <v>52.4</v>
      </c>
      <c r="K143" s="143">
        <v>3</v>
      </c>
      <c r="L143" s="144">
        <v>1181.3958370044052</v>
      </c>
      <c r="M143" s="142">
        <v>29.71</v>
      </c>
      <c r="N143" s="145">
        <v>0</v>
      </c>
      <c r="O143" s="144">
        <v>0</v>
      </c>
      <c r="P143" s="142">
        <v>10.43</v>
      </c>
      <c r="Q143" s="143">
        <v>5</v>
      </c>
      <c r="R143" s="144">
        <v>1897.925371549894</v>
      </c>
      <c r="S143" s="142">
        <v>11.04</v>
      </c>
      <c r="T143" s="145">
        <v>5</v>
      </c>
      <c r="U143" s="144">
        <v>1874.0520964360589</v>
      </c>
      <c r="V143" s="142">
        <v>-78.66</v>
      </c>
      <c r="W143" s="143">
        <v>5</v>
      </c>
      <c r="X143" s="144">
        <v>2083.7362470862472</v>
      </c>
      <c r="Y143" s="144">
        <v>18.72</v>
      </c>
      <c r="Z143" s="145">
        <v>5</v>
      </c>
      <c r="AA143" s="144">
        <v>9273.0585062240662</v>
      </c>
      <c r="AB143" s="144">
        <v>30.77</v>
      </c>
      <c r="AC143" s="143">
        <v>0</v>
      </c>
      <c r="AD143" s="144">
        <v>0</v>
      </c>
      <c r="AE143" s="142">
        <v>74.5</v>
      </c>
      <c r="AF143" s="145">
        <v>3</v>
      </c>
      <c r="AG143" s="144">
        <v>29362.429051094892</v>
      </c>
      <c r="AH143" s="142">
        <v>12.02</v>
      </c>
      <c r="AI143" s="143">
        <v>5</v>
      </c>
      <c r="AJ143" s="144">
        <v>8292.4196660482376</v>
      </c>
      <c r="AK143" s="146">
        <v>-76.409982472165296</v>
      </c>
      <c r="AL143" s="147">
        <v>4</v>
      </c>
      <c r="AM143" s="148">
        <v>6306.3339682539681</v>
      </c>
      <c r="AN143" s="142">
        <v>55.46</v>
      </c>
      <c r="AO143" s="143">
        <v>0</v>
      </c>
      <c r="AP143" s="149">
        <v>0</v>
      </c>
      <c r="AQ143" s="142">
        <v>10.24</v>
      </c>
      <c r="AR143" s="145">
        <v>1</v>
      </c>
      <c r="AS143" s="144">
        <v>2956.9966666666664</v>
      </c>
      <c r="AT143" s="142">
        <v>66.23</v>
      </c>
      <c r="AU143" s="143">
        <v>0</v>
      </c>
      <c r="AV143" s="144">
        <v>0</v>
      </c>
      <c r="AW143" s="150">
        <v>364.76001752783475</v>
      </c>
      <c r="AX143" s="151">
        <v>42</v>
      </c>
      <c r="AY143" s="152">
        <v>71058.75</v>
      </c>
      <c r="AZ143" s="150">
        <v>615.86205117622785</v>
      </c>
      <c r="BA143" s="151">
        <v>43218</v>
      </c>
      <c r="BB143" s="150">
        <v>8693.0787886774851</v>
      </c>
      <c r="BC143" s="150">
        <v>1815156</v>
      </c>
      <c r="BD143" s="150">
        <v>1127605.0134720011</v>
      </c>
      <c r="BE143" s="153">
        <v>1198663.7634720011</v>
      </c>
      <c r="BF143" s="150">
        <v>2593080</v>
      </c>
      <c r="BG143" s="151">
        <v>1394416.2365279989</v>
      </c>
      <c r="BH143" s="151">
        <v>43218</v>
      </c>
      <c r="BI143" s="103">
        <v>32.676256848052425</v>
      </c>
      <c r="BJ143" s="104">
        <v>1198696.44</v>
      </c>
      <c r="BK143" s="105">
        <v>418054.68</v>
      </c>
      <c r="BL143" s="106">
        <v>687740.73</v>
      </c>
      <c r="BM143" s="105">
        <v>92901.04</v>
      </c>
      <c r="BN143" s="153">
        <v>1198696.45</v>
      </c>
      <c r="BO143" s="154"/>
      <c r="BP143" s="154"/>
      <c r="BQ143" s="154"/>
      <c r="BR143" s="154"/>
      <c r="BS143" s="154"/>
      <c r="BT143" s="154"/>
    </row>
    <row r="144" spans="1:72" s="155" customFormat="1" ht="10.5" hidden="1" customHeight="1" x14ac:dyDescent="0.15">
      <c r="A144" s="141" t="s">
        <v>231</v>
      </c>
      <c r="B144" s="141">
        <v>10816</v>
      </c>
      <c r="C144" s="141" t="s">
        <v>243</v>
      </c>
      <c r="D144" s="142">
        <v>69.16</v>
      </c>
      <c r="E144" s="143">
        <v>2</v>
      </c>
      <c r="F144" s="144">
        <v>2629.1848529411764</v>
      </c>
      <c r="G144" s="142">
        <v>65.62</v>
      </c>
      <c r="H144" s="145">
        <v>2</v>
      </c>
      <c r="I144" s="144">
        <v>2591.0807246376812</v>
      </c>
      <c r="J144" s="142">
        <v>38.549999999999997</v>
      </c>
      <c r="K144" s="143">
        <v>0</v>
      </c>
      <c r="L144" s="144">
        <v>0</v>
      </c>
      <c r="M144" s="142">
        <v>46.37</v>
      </c>
      <c r="N144" s="145">
        <v>2</v>
      </c>
      <c r="O144" s="144">
        <v>2648.6602962962966</v>
      </c>
      <c r="P144" s="142">
        <v>13.84</v>
      </c>
      <c r="Q144" s="143">
        <v>5</v>
      </c>
      <c r="R144" s="144">
        <v>1897.925371549894</v>
      </c>
      <c r="S144" s="142">
        <v>16.079999999999998</v>
      </c>
      <c r="T144" s="145">
        <v>5</v>
      </c>
      <c r="U144" s="144">
        <v>1874.0520964360589</v>
      </c>
      <c r="V144" s="142">
        <v>-250.44</v>
      </c>
      <c r="W144" s="143">
        <v>5</v>
      </c>
      <c r="X144" s="144">
        <v>2083.7362470862472</v>
      </c>
      <c r="Y144" s="144">
        <v>27.9</v>
      </c>
      <c r="Z144" s="145">
        <v>2</v>
      </c>
      <c r="AA144" s="144">
        <v>3709.2234024896266</v>
      </c>
      <c r="AB144" s="144">
        <v>50</v>
      </c>
      <c r="AC144" s="143">
        <v>0</v>
      </c>
      <c r="AD144" s="144">
        <v>0</v>
      </c>
      <c r="AE144" s="142">
        <v>67.27</v>
      </c>
      <c r="AF144" s="145">
        <v>2</v>
      </c>
      <c r="AG144" s="144">
        <v>19574.952700729926</v>
      </c>
      <c r="AH144" s="142">
        <v>0</v>
      </c>
      <c r="AI144" s="143">
        <v>5</v>
      </c>
      <c r="AJ144" s="144">
        <v>8292.4196660482376</v>
      </c>
      <c r="AK144" s="146">
        <v>-28.372818839551709</v>
      </c>
      <c r="AL144" s="147">
        <v>4</v>
      </c>
      <c r="AM144" s="148">
        <v>6306.3339682539681</v>
      </c>
      <c r="AN144" s="142">
        <v>55.02</v>
      </c>
      <c r="AO144" s="143">
        <v>0</v>
      </c>
      <c r="AP144" s="149">
        <v>0</v>
      </c>
      <c r="AQ144" s="142">
        <v>8.08</v>
      </c>
      <c r="AR144" s="145">
        <v>1</v>
      </c>
      <c r="AS144" s="144">
        <v>2956.9966666666664</v>
      </c>
      <c r="AT144" s="142">
        <v>75</v>
      </c>
      <c r="AU144" s="143">
        <v>2</v>
      </c>
      <c r="AV144" s="144">
        <v>3030.2469152542371</v>
      </c>
      <c r="AW144" s="150">
        <v>254.07718116044833</v>
      </c>
      <c r="AX144" s="151">
        <v>37</v>
      </c>
      <c r="AY144" s="152">
        <v>57594.81</v>
      </c>
      <c r="AZ144" s="150">
        <v>439.74576351630208</v>
      </c>
      <c r="BA144" s="151">
        <v>16057</v>
      </c>
      <c r="BB144" s="150">
        <v>2845.2851138207361</v>
      </c>
      <c r="BC144" s="150">
        <v>594109</v>
      </c>
      <c r="BD144" s="150">
        <v>369070.36472283216</v>
      </c>
      <c r="BE144" s="153">
        <v>426665.17472283216</v>
      </c>
      <c r="BF144" s="150">
        <v>963420</v>
      </c>
      <c r="BG144" s="151">
        <v>536754.82527716784</v>
      </c>
      <c r="BH144" s="151">
        <v>16057</v>
      </c>
      <c r="BI144" s="103">
        <v>12.140373367790685</v>
      </c>
      <c r="BJ144" s="104">
        <v>426677.32</v>
      </c>
      <c r="BK144" s="105">
        <v>148807.01999999999</v>
      </c>
      <c r="BL144" s="106">
        <v>244802.07</v>
      </c>
      <c r="BM144" s="105">
        <v>33068.230000000003</v>
      </c>
      <c r="BN144" s="153">
        <v>426677.32</v>
      </c>
      <c r="BO144" s="154"/>
      <c r="BP144" s="154"/>
      <c r="BQ144" s="154"/>
      <c r="BR144" s="154"/>
      <c r="BS144" s="154"/>
      <c r="BT144" s="154"/>
    </row>
    <row r="145" spans="1:72" s="155" customFormat="1" ht="10.5" hidden="1" customHeight="1" x14ac:dyDescent="0.15">
      <c r="A145" s="141" t="s">
        <v>231</v>
      </c>
      <c r="B145" s="141">
        <v>11485</v>
      </c>
      <c r="C145" s="141" t="s">
        <v>244</v>
      </c>
      <c r="D145" s="142">
        <v>23.79</v>
      </c>
      <c r="E145" s="143">
        <v>0</v>
      </c>
      <c r="F145" s="144">
        <v>0</v>
      </c>
      <c r="G145" s="142">
        <v>24.38</v>
      </c>
      <c r="H145" s="145">
        <v>0</v>
      </c>
      <c r="I145" s="144">
        <v>0</v>
      </c>
      <c r="J145" s="142">
        <v>0</v>
      </c>
      <c r="K145" s="143">
        <v>0</v>
      </c>
      <c r="L145" s="144">
        <v>0</v>
      </c>
      <c r="M145" s="142">
        <v>10.43</v>
      </c>
      <c r="N145" s="145">
        <v>0</v>
      </c>
      <c r="O145" s="144">
        <v>0</v>
      </c>
      <c r="P145" s="142">
        <v>14.63</v>
      </c>
      <c r="Q145" s="143">
        <v>5</v>
      </c>
      <c r="R145" s="144">
        <v>1897.925371549894</v>
      </c>
      <c r="S145" s="142">
        <v>18.86</v>
      </c>
      <c r="T145" s="145">
        <v>5</v>
      </c>
      <c r="U145" s="144">
        <v>1874.0520964360589</v>
      </c>
      <c r="V145" s="142">
        <v>-36.630000000000003</v>
      </c>
      <c r="W145" s="143">
        <v>5</v>
      </c>
      <c r="X145" s="144">
        <v>2083.7362470862472</v>
      </c>
      <c r="Y145" s="144">
        <v>0</v>
      </c>
      <c r="Z145" s="145">
        <v>0</v>
      </c>
      <c r="AA145" s="144">
        <v>0</v>
      </c>
      <c r="AB145" s="144">
        <v>0</v>
      </c>
      <c r="AC145" s="143">
        <v>0</v>
      </c>
      <c r="AD145" s="144">
        <v>0</v>
      </c>
      <c r="AE145" s="142">
        <v>65.63</v>
      </c>
      <c r="AF145" s="145">
        <v>1</v>
      </c>
      <c r="AG145" s="144">
        <v>9787.4763503649629</v>
      </c>
      <c r="AH145" s="142">
        <v>0</v>
      </c>
      <c r="AI145" s="143">
        <v>5</v>
      </c>
      <c r="AJ145" s="144">
        <v>8292.4196660482376</v>
      </c>
      <c r="AK145" s="146">
        <v>0</v>
      </c>
      <c r="AL145" s="147">
        <v>5</v>
      </c>
      <c r="AM145" s="148">
        <v>7882.9174603174606</v>
      </c>
      <c r="AN145" s="142">
        <v>0</v>
      </c>
      <c r="AO145" s="143">
        <v>0</v>
      </c>
      <c r="AP145" s="149">
        <v>0</v>
      </c>
      <c r="AQ145" s="142">
        <v>0</v>
      </c>
      <c r="AR145" s="145">
        <v>0</v>
      </c>
      <c r="AS145" s="144">
        <v>0</v>
      </c>
      <c r="AT145" s="142">
        <v>0</v>
      </c>
      <c r="AU145" s="143">
        <v>0</v>
      </c>
      <c r="AV145" s="144">
        <v>0</v>
      </c>
      <c r="AW145" s="150">
        <v>121.09</v>
      </c>
      <c r="AX145" s="151">
        <v>26</v>
      </c>
      <c r="AY145" s="152">
        <v>31818.53</v>
      </c>
      <c r="AZ145" s="150">
        <v>170.71435823359474</v>
      </c>
      <c r="BA145" s="151">
        <v>10787</v>
      </c>
      <c r="BB145" s="150">
        <v>1343.1783622069204</v>
      </c>
      <c r="BC145" s="150">
        <v>280462</v>
      </c>
      <c r="BD145" s="150">
        <v>174227.64615734646</v>
      </c>
      <c r="BE145" s="153">
        <v>206046.17615734646</v>
      </c>
      <c r="BF145" s="150">
        <v>647220</v>
      </c>
      <c r="BG145" s="151">
        <v>441173.82384265354</v>
      </c>
      <c r="BH145" s="151">
        <v>10787</v>
      </c>
      <c r="BI145" s="103">
        <v>8.1558328154921913</v>
      </c>
      <c r="BJ145" s="104">
        <v>206054.33</v>
      </c>
      <c r="BK145" s="105">
        <v>71863.039999999994</v>
      </c>
      <c r="BL145" s="106">
        <v>118221.72</v>
      </c>
      <c r="BM145" s="105">
        <v>15969.57</v>
      </c>
      <c r="BN145" s="153">
        <v>206054.33</v>
      </c>
      <c r="BO145" s="154">
        <v>8895856.3499999996</v>
      </c>
      <c r="BP145" s="154">
        <v>9077434.3100000005</v>
      </c>
      <c r="BQ145" s="154">
        <v>-181577.96000000089</v>
      </c>
      <c r="BR145" s="154"/>
      <c r="BS145" s="154"/>
      <c r="BT145" s="154"/>
    </row>
    <row r="146" spans="1:72" s="136" customFormat="1" ht="10.5" hidden="1" customHeight="1" x14ac:dyDescent="0.15">
      <c r="A146" s="118" t="s">
        <v>245</v>
      </c>
      <c r="B146" s="118">
        <v>10698</v>
      </c>
      <c r="C146" s="118" t="s">
        <v>246</v>
      </c>
      <c r="D146" s="119">
        <v>71.88</v>
      </c>
      <c r="E146" s="120">
        <v>2</v>
      </c>
      <c r="F146" s="121">
        <v>2629.1848529411764</v>
      </c>
      <c r="G146" s="119">
        <v>70.83</v>
      </c>
      <c r="H146" s="122">
        <v>2</v>
      </c>
      <c r="I146" s="121">
        <v>2591.0807246376812</v>
      </c>
      <c r="J146" s="119">
        <v>59.92</v>
      </c>
      <c r="K146" s="120">
        <v>5</v>
      </c>
      <c r="L146" s="121">
        <v>1968.9930616740089</v>
      </c>
      <c r="M146" s="119">
        <v>25.51</v>
      </c>
      <c r="N146" s="122">
        <v>0</v>
      </c>
      <c r="O146" s="121">
        <v>0</v>
      </c>
      <c r="P146" s="119">
        <v>16.07</v>
      </c>
      <c r="Q146" s="120">
        <v>5</v>
      </c>
      <c r="R146" s="121">
        <v>1897.925371549894</v>
      </c>
      <c r="S146" s="119">
        <v>15.71</v>
      </c>
      <c r="T146" s="122">
        <v>5</v>
      </c>
      <c r="U146" s="121">
        <v>1874.0520964360589</v>
      </c>
      <c r="V146" s="119">
        <v>-169.05</v>
      </c>
      <c r="W146" s="120">
        <v>5</v>
      </c>
      <c r="X146" s="121">
        <v>2083.7362470862472</v>
      </c>
      <c r="Y146" s="121">
        <v>27.11</v>
      </c>
      <c r="Z146" s="122">
        <v>3</v>
      </c>
      <c r="AA146" s="121">
        <v>5563.8351037344401</v>
      </c>
      <c r="AB146" s="121">
        <v>6.76</v>
      </c>
      <c r="AC146" s="120">
        <v>5</v>
      </c>
      <c r="AD146" s="121">
        <v>41385.316666666666</v>
      </c>
      <c r="AE146" s="119">
        <v>21.26</v>
      </c>
      <c r="AF146" s="122">
        <v>0</v>
      </c>
      <c r="AG146" s="121">
        <v>0</v>
      </c>
      <c r="AH146" s="119">
        <v>42.15</v>
      </c>
      <c r="AI146" s="120">
        <v>5</v>
      </c>
      <c r="AJ146" s="121">
        <v>8292.4196660482376</v>
      </c>
      <c r="AK146" s="137">
        <v>-41.88118443316413</v>
      </c>
      <c r="AL146" s="138">
        <v>4</v>
      </c>
      <c r="AM146" s="139">
        <v>6306.3339682539681</v>
      </c>
      <c r="AN146" s="119">
        <v>40.49</v>
      </c>
      <c r="AO146" s="120">
        <v>0</v>
      </c>
      <c r="AP146" s="140">
        <v>0</v>
      </c>
      <c r="AQ146" s="119">
        <v>17.48</v>
      </c>
      <c r="AR146" s="122">
        <v>4</v>
      </c>
      <c r="AS146" s="121">
        <v>11827.986666666666</v>
      </c>
      <c r="AT146" s="119">
        <v>73.63</v>
      </c>
      <c r="AU146" s="120">
        <v>1</v>
      </c>
      <c r="AV146" s="121">
        <v>1515.1234576271186</v>
      </c>
      <c r="AW146" s="131">
        <v>277.86881556683579</v>
      </c>
      <c r="AX146" s="132">
        <v>46</v>
      </c>
      <c r="AY146" s="133">
        <v>87935.99</v>
      </c>
      <c r="AZ146" s="131">
        <v>834.72049938093278</v>
      </c>
      <c r="BA146" s="132">
        <v>64517</v>
      </c>
      <c r="BB146" s="131">
        <v>14213.193110464801</v>
      </c>
      <c r="BC146" s="131">
        <v>2967782</v>
      </c>
      <c r="BD146" s="131">
        <v>1843635.4021868987</v>
      </c>
      <c r="BE146" s="134">
        <v>1931571.3921868987</v>
      </c>
      <c r="BF146" s="131">
        <v>3871020</v>
      </c>
      <c r="BG146" s="132">
        <v>1939448.6078131013</v>
      </c>
      <c r="BH146" s="132">
        <v>64517</v>
      </c>
      <c r="BI146" s="103">
        <v>48.780000533708147</v>
      </c>
      <c r="BJ146" s="104">
        <v>1931620.17</v>
      </c>
      <c r="BK146" s="105">
        <v>673667.51</v>
      </c>
      <c r="BL146" s="106">
        <v>1108248.77</v>
      </c>
      <c r="BM146" s="105">
        <v>149703.89000000001</v>
      </c>
      <c r="BN146" s="134">
        <v>1931620.17</v>
      </c>
      <c r="BO146" s="135"/>
      <c r="BP146" s="135"/>
      <c r="BQ146" s="135"/>
      <c r="BR146" s="135"/>
      <c r="BS146" s="135"/>
      <c r="BT146" s="135"/>
    </row>
    <row r="147" spans="1:72" s="136" customFormat="1" ht="10.5" hidden="1" customHeight="1" x14ac:dyDescent="0.15">
      <c r="A147" s="118" t="s">
        <v>245</v>
      </c>
      <c r="B147" s="118">
        <v>10863</v>
      </c>
      <c r="C147" s="118" t="s">
        <v>247</v>
      </c>
      <c r="D147" s="119">
        <v>72.08</v>
      </c>
      <c r="E147" s="120">
        <v>3</v>
      </c>
      <c r="F147" s="121">
        <v>3943.7772794117645</v>
      </c>
      <c r="G147" s="119">
        <v>68.739999999999995</v>
      </c>
      <c r="H147" s="122">
        <v>2</v>
      </c>
      <c r="I147" s="121">
        <v>2591.0807246376812</v>
      </c>
      <c r="J147" s="119">
        <v>55.74</v>
      </c>
      <c r="K147" s="120">
        <v>3</v>
      </c>
      <c r="L147" s="121">
        <v>1181.3958370044052</v>
      </c>
      <c r="M147" s="119">
        <v>35.9</v>
      </c>
      <c r="N147" s="122">
        <v>0</v>
      </c>
      <c r="O147" s="121">
        <v>0</v>
      </c>
      <c r="P147" s="119">
        <v>9.92</v>
      </c>
      <c r="Q147" s="120">
        <v>5</v>
      </c>
      <c r="R147" s="121">
        <v>1897.925371549894</v>
      </c>
      <c r="S147" s="119">
        <v>9.4700000000000006</v>
      </c>
      <c r="T147" s="122">
        <v>5</v>
      </c>
      <c r="U147" s="121">
        <v>1874.0520964360589</v>
      </c>
      <c r="V147" s="119">
        <v>-34.270000000000003</v>
      </c>
      <c r="W147" s="120">
        <v>5</v>
      </c>
      <c r="X147" s="121">
        <v>2083.7362470862472</v>
      </c>
      <c r="Y147" s="121">
        <v>13.67</v>
      </c>
      <c r="Z147" s="122">
        <v>5</v>
      </c>
      <c r="AA147" s="121">
        <v>9273.0585062240662</v>
      </c>
      <c r="AB147" s="121">
        <v>0</v>
      </c>
      <c r="AC147" s="120">
        <v>0</v>
      </c>
      <c r="AD147" s="121">
        <v>0</v>
      </c>
      <c r="AE147" s="119">
        <v>17.73</v>
      </c>
      <c r="AF147" s="122">
        <v>0</v>
      </c>
      <c r="AG147" s="121">
        <v>0</v>
      </c>
      <c r="AH147" s="119">
        <v>14.54</v>
      </c>
      <c r="AI147" s="120">
        <v>5</v>
      </c>
      <c r="AJ147" s="121">
        <v>8292.4196660482376</v>
      </c>
      <c r="AK147" s="137">
        <v>0.15</v>
      </c>
      <c r="AL147" s="138">
        <v>5</v>
      </c>
      <c r="AM147" s="139">
        <v>7882.9174603174606</v>
      </c>
      <c r="AN147" s="119">
        <v>48.13</v>
      </c>
      <c r="AO147" s="120">
        <v>0</v>
      </c>
      <c r="AP147" s="140">
        <v>0</v>
      </c>
      <c r="AQ147" s="119">
        <v>18.45</v>
      </c>
      <c r="AR147" s="122">
        <v>4</v>
      </c>
      <c r="AS147" s="121">
        <v>11827.986666666666</v>
      </c>
      <c r="AT147" s="119">
        <v>89.47</v>
      </c>
      <c r="AU147" s="120">
        <v>4</v>
      </c>
      <c r="AV147" s="121">
        <v>6060.4938305084743</v>
      </c>
      <c r="AW147" s="131">
        <v>419.71999999999991</v>
      </c>
      <c r="AX147" s="132">
        <v>46</v>
      </c>
      <c r="AY147" s="133">
        <v>56908.84</v>
      </c>
      <c r="AZ147" s="131">
        <v>540.19947172926118</v>
      </c>
      <c r="BA147" s="132">
        <v>14289</v>
      </c>
      <c r="BB147" s="131">
        <v>3147.8884070156937</v>
      </c>
      <c r="BC147" s="131">
        <v>657294</v>
      </c>
      <c r="BD147" s="131">
        <v>408321.93471253465</v>
      </c>
      <c r="BE147" s="134">
        <v>465230.77471253462</v>
      </c>
      <c r="BF147" s="131">
        <v>857340</v>
      </c>
      <c r="BG147" s="132">
        <v>392109.22528746538</v>
      </c>
      <c r="BH147" s="132">
        <v>14289</v>
      </c>
      <c r="BI147" s="103">
        <v>10.80362427927764</v>
      </c>
      <c r="BJ147" s="104">
        <v>465241.58</v>
      </c>
      <c r="BK147" s="105">
        <v>162256.60999999999</v>
      </c>
      <c r="BL147" s="106">
        <v>266927.95</v>
      </c>
      <c r="BM147" s="105">
        <v>36057.019999999997</v>
      </c>
      <c r="BN147" s="134">
        <v>465241.58</v>
      </c>
      <c r="BO147" s="135"/>
      <c r="BP147" s="135"/>
      <c r="BQ147" s="135"/>
      <c r="BR147" s="135"/>
      <c r="BS147" s="135"/>
      <c r="BT147" s="135"/>
    </row>
    <row r="148" spans="1:72" s="136" customFormat="1" ht="10.5" hidden="1" customHeight="1" x14ac:dyDescent="0.15">
      <c r="A148" s="118" t="s">
        <v>245</v>
      </c>
      <c r="B148" s="118">
        <v>10864</v>
      </c>
      <c r="C148" s="118" t="s">
        <v>248</v>
      </c>
      <c r="D148" s="119">
        <v>79.17</v>
      </c>
      <c r="E148" s="120">
        <v>3</v>
      </c>
      <c r="F148" s="121">
        <v>3943.7772794117645</v>
      </c>
      <c r="G148" s="119">
        <v>76.510000000000005</v>
      </c>
      <c r="H148" s="122">
        <v>3</v>
      </c>
      <c r="I148" s="121">
        <v>3886.6210869565216</v>
      </c>
      <c r="J148" s="119">
        <v>61.39</v>
      </c>
      <c r="K148" s="120">
        <v>5</v>
      </c>
      <c r="L148" s="121">
        <v>1968.9930616740089</v>
      </c>
      <c r="M148" s="119">
        <v>34.770000000000003</v>
      </c>
      <c r="N148" s="122">
        <v>0</v>
      </c>
      <c r="O148" s="121">
        <v>0</v>
      </c>
      <c r="P148" s="119">
        <v>12.85</v>
      </c>
      <c r="Q148" s="120">
        <v>5</v>
      </c>
      <c r="R148" s="121">
        <v>1897.925371549894</v>
      </c>
      <c r="S148" s="119">
        <v>12.69</v>
      </c>
      <c r="T148" s="122">
        <v>5</v>
      </c>
      <c r="U148" s="121">
        <v>1874.0520964360589</v>
      </c>
      <c r="V148" s="119">
        <v>-232.35</v>
      </c>
      <c r="W148" s="120">
        <v>5</v>
      </c>
      <c r="X148" s="121">
        <v>2083.7362470862472</v>
      </c>
      <c r="Y148" s="121">
        <v>16.190000000000001</v>
      </c>
      <c r="Z148" s="122">
        <v>5</v>
      </c>
      <c r="AA148" s="121">
        <v>9273.0585062240662</v>
      </c>
      <c r="AB148" s="121">
        <v>13.64</v>
      </c>
      <c r="AC148" s="120">
        <v>4</v>
      </c>
      <c r="AD148" s="121">
        <v>33108.253333333334</v>
      </c>
      <c r="AE148" s="119">
        <v>35.1</v>
      </c>
      <c r="AF148" s="122">
        <v>0</v>
      </c>
      <c r="AG148" s="121">
        <v>0</v>
      </c>
      <c r="AH148" s="119">
        <v>202.12</v>
      </c>
      <c r="AI148" s="120">
        <v>0</v>
      </c>
      <c r="AJ148" s="121">
        <v>0</v>
      </c>
      <c r="AK148" s="137">
        <v>-214.39594088149906</v>
      </c>
      <c r="AL148" s="138">
        <v>4</v>
      </c>
      <c r="AM148" s="139">
        <v>6306.3339682539681</v>
      </c>
      <c r="AN148" s="119">
        <v>41.89</v>
      </c>
      <c r="AO148" s="120">
        <v>0</v>
      </c>
      <c r="AP148" s="140">
        <v>0</v>
      </c>
      <c r="AQ148" s="119">
        <v>18.54</v>
      </c>
      <c r="AR148" s="122">
        <v>4</v>
      </c>
      <c r="AS148" s="121">
        <v>11827.986666666666</v>
      </c>
      <c r="AT148" s="119">
        <v>51.72</v>
      </c>
      <c r="AU148" s="120">
        <v>0</v>
      </c>
      <c r="AV148" s="121">
        <v>0</v>
      </c>
      <c r="AW148" s="131">
        <v>209.83405911850099</v>
      </c>
      <c r="AX148" s="132">
        <v>43</v>
      </c>
      <c r="AY148" s="133">
        <v>76170.740000000005</v>
      </c>
      <c r="AZ148" s="131">
        <v>675.88564176640534</v>
      </c>
      <c r="BA148" s="132">
        <v>44325</v>
      </c>
      <c r="BB148" s="131">
        <v>9128.0258249150866</v>
      </c>
      <c r="BC148" s="131">
        <v>1905975</v>
      </c>
      <c r="BD148" s="131">
        <v>1184023.2826006676</v>
      </c>
      <c r="BE148" s="134">
        <v>1260194.0226006676</v>
      </c>
      <c r="BF148" s="131">
        <v>2659500</v>
      </c>
      <c r="BG148" s="132">
        <v>1399305.9773993324</v>
      </c>
      <c r="BH148" s="132">
        <v>44325</v>
      </c>
      <c r="BI148" s="103">
        <v>33.51323718797547</v>
      </c>
      <c r="BJ148" s="104">
        <v>1260227.54</v>
      </c>
      <c r="BK148" s="105">
        <v>439514.12</v>
      </c>
      <c r="BL148" s="106">
        <v>723043.61</v>
      </c>
      <c r="BM148" s="105">
        <v>97669.81</v>
      </c>
      <c r="BN148" s="134">
        <v>1260227.54</v>
      </c>
      <c r="BO148" s="135"/>
      <c r="BP148" s="135"/>
      <c r="BQ148" s="135"/>
      <c r="BR148" s="135"/>
      <c r="BS148" s="135"/>
      <c r="BT148" s="135"/>
    </row>
    <row r="149" spans="1:72" s="136" customFormat="1" ht="10.5" hidden="1" customHeight="1" x14ac:dyDescent="0.15">
      <c r="A149" s="118" t="s">
        <v>245</v>
      </c>
      <c r="B149" s="118">
        <v>10865</v>
      </c>
      <c r="C149" s="118" t="s">
        <v>249</v>
      </c>
      <c r="D149" s="119">
        <v>72.58</v>
      </c>
      <c r="E149" s="120">
        <v>3</v>
      </c>
      <c r="F149" s="121">
        <v>3943.7772794117645</v>
      </c>
      <c r="G149" s="119">
        <v>69.58</v>
      </c>
      <c r="H149" s="122">
        <v>2</v>
      </c>
      <c r="I149" s="121">
        <v>2591.0807246376812</v>
      </c>
      <c r="J149" s="119">
        <v>54.9</v>
      </c>
      <c r="K149" s="120">
        <v>3</v>
      </c>
      <c r="L149" s="121">
        <v>1181.3958370044052</v>
      </c>
      <c r="M149" s="119">
        <v>30.5</v>
      </c>
      <c r="N149" s="122">
        <v>0</v>
      </c>
      <c r="O149" s="121">
        <v>0</v>
      </c>
      <c r="P149" s="119">
        <v>14.62</v>
      </c>
      <c r="Q149" s="120">
        <v>5</v>
      </c>
      <c r="R149" s="121">
        <v>1897.925371549894</v>
      </c>
      <c r="S149" s="119">
        <v>12.2</v>
      </c>
      <c r="T149" s="122">
        <v>5</v>
      </c>
      <c r="U149" s="121">
        <v>1874.0520964360589</v>
      </c>
      <c r="V149" s="119">
        <v>-82.53</v>
      </c>
      <c r="W149" s="120">
        <v>5</v>
      </c>
      <c r="X149" s="121">
        <v>2083.7362470862472</v>
      </c>
      <c r="Y149" s="121">
        <v>13.36</v>
      </c>
      <c r="Z149" s="122">
        <v>5</v>
      </c>
      <c r="AA149" s="121">
        <v>9273.0585062240662</v>
      </c>
      <c r="AB149" s="121">
        <v>0</v>
      </c>
      <c r="AC149" s="120">
        <v>0</v>
      </c>
      <c r="AD149" s="121">
        <v>0</v>
      </c>
      <c r="AE149" s="119">
        <v>27.48</v>
      </c>
      <c r="AF149" s="122">
        <v>0</v>
      </c>
      <c r="AG149" s="121">
        <v>0</v>
      </c>
      <c r="AH149" s="119">
        <v>77.459999999999994</v>
      </c>
      <c r="AI149" s="120">
        <v>1</v>
      </c>
      <c r="AJ149" s="121">
        <v>1658.4839332096474</v>
      </c>
      <c r="AK149" s="137">
        <v>-83.608013500482159</v>
      </c>
      <c r="AL149" s="138">
        <v>4</v>
      </c>
      <c r="AM149" s="139">
        <v>6306.3339682539681</v>
      </c>
      <c r="AN149" s="119">
        <v>39.25</v>
      </c>
      <c r="AO149" s="120">
        <v>0</v>
      </c>
      <c r="AP149" s="140">
        <v>0</v>
      </c>
      <c r="AQ149" s="119">
        <v>11.35</v>
      </c>
      <c r="AR149" s="122">
        <v>2</v>
      </c>
      <c r="AS149" s="121">
        <v>5913.9933333333329</v>
      </c>
      <c r="AT149" s="119">
        <v>77.19</v>
      </c>
      <c r="AU149" s="120">
        <v>2</v>
      </c>
      <c r="AV149" s="121">
        <v>3030.2469152542371</v>
      </c>
      <c r="AW149" s="131">
        <v>334.33198649951782</v>
      </c>
      <c r="AX149" s="132">
        <v>37</v>
      </c>
      <c r="AY149" s="133">
        <v>39754.080000000002</v>
      </c>
      <c r="AZ149" s="131">
        <v>303.52888155179528</v>
      </c>
      <c r="BA149" s="132">
        <v>29733</v>
      </c>
      <c r="BB149" s="131">
        <v>5268.6592943409069</v>
      </c>
      <c r="BC149" s="131">
        <v>1100121</v>
      </c>
      <c r="BD149" s="131">
        <v>683413.41186423169</v>
      </c>
      <c r="BE149" s="134">
        <v>723167.49186423165</v>
      </c>
      <c r="BF149" s="131">
        <v>1783980</v>
      </c>
      <c r="BG149" s="132">
        <v>1060812.5081357684</v>
      </c>
      <c r="BH149" s="132">
        <v>29733</v>
      </c>
      <c r="BI149" s="103">
        <v>22.480520728935694</v>
      </c>
      <c r="BJ149" s="104">
        <v>723189.97</v>
      </c>
      <c r="BK149" s="105">
        <v>252218.11</v>
      </c>
      <c r="BL149" s="106">
        <v>414923.39</v>
      </c>
      <c r="BM149" s="105">
        <v>56048.47</v>
      </c>
      <c r="BN149" s="134">
        <v>723189.97</v>
      </c>
      <c r="BO149" s="135"/>
      <c r="BP149" s="135"/>
      <c r="BQ149" s="135"/>
      <c r="BR149" s="135"/>
      <c r="BS149" s="135"/>
      <c r="BT149" s="135"/>
    </row>
    <row r="150" spans="1:72" s="136" customFormat="1" ht="10.5" hidden="1" customHeight="1" x14ac:dyDescent="0.15">
      <c r="A150" s="118" t="s">
        <v>245</v>
      </c>
      <c r="B150" s="118">
        <v>11491</v>
      </c>
      <c r="C150" s="118" t="s">
        <v>250</v>
      </c>
      <c r="D150" s="119">
        <v>24.94</v>
      </c>
      <c r="E150" s="120">
        <v>0</v>
      </c>
      <c r="F150" s="121">
        <v>0</v>
      </c>
      <c r="G150" s="119">
        <v>24.55</v>
      </c>
      <c r="H150" s="122">
        <v>0</v>
      </c>
      <c r="I150" s="121">
        <v>0</v>
      </c>
      <c r="J150" s="119">
        <v>0</v>
      </c>
      <c r="K150" s="120">
        <v>0</v>
      </c>
      <c r="L150" s="121">
        <v>0</v>
      </c>
      <c r="M150" s="119">
        <v>13.04</v>
      </c>
      <c r="N150" s="122">
        <v>0</v>
      </c>
      <c r="O150" s="121">
        <v>0</v>
      </c>
      <c r="P150" s="119">
        <v>41.76</v>
      </c>
      <c r="Q150" s="120">
        <v>0</v>
      </c>
      <c r="R150" s="121">
        <v>0</v>
      </c>
      <c r="S150" s="119">
        <v>26.25</v>
      </c>
      <c r="T150" s="122">
        <v>1</v>
      </c>
      <c r="U150" s="121">
        <v>374.81041928721174</v>
      </c>
      <c r="V150" s="119">
        <v>-67.37</v>
      </c>
      <c r="W150" s="120">
        <v>5</v>
      </c>
      <c r="X150" s="121">
        <v>2083.7362470862472</v>
      </c>
      <c r="Y150" s="121">
        <v>0</v>
      </c>
      <c r="Z150" s="122">
        <v>0</v>
      </c>
      <c r="AA150" s="121">
        <v>0</v>
      </c>
      <c r="AB150" s="121">
        <v>0</v>
      </c>
      <c r="AC150" s="120">
        <v>0</v>
      </c>
      <c r="AD150" s="121">
        <v>0</v>
      </c>
      <c r="AE150" s="119">
        <v>3.7</v>
      </c>
      <c r="AF150" s="122">
        <v>0</v>
      </c>
      <c r="AG150" s="121">
        <v>0</v>
      </c>
      <c r="AH150" s="119">
        <v>48.45</v>
      </c>
      <c r="AI150" s="120">
        <v>5</v>
      </c>
      <c r="AJ150" s="121">
        <v>8292.4196660482376</v>
      </c>
      <c r="AK150" s="137">
        <v>0.48</v>
      </c>
      <c r="AL150" s="138">
        <v>5</v>
      </c>
      <c r="AM150" s="139">
        <v>7882.9174603174606</v>
      </c>
      <c r="AN150" s="119">
        <v>8.57</v>
      </c>
      <c r="AO150" s="120">
        <v>0</v>
      </c>
      <c r="AP150" s="140">
        <v>0</v>
      </c>
      <c r="AQ150" s="119">
        <v>0</v>
      </c>
      <c r="AR150" s="122">
        <v>0</v>
      </c>
      <c r="AS150" s="121">
        <v>0</v>
      </c>
      <c r="AT150" s="119">
        <v>0</v>
      </c>
      <c r="AU150" s="120">
        <v>0</v>
      </c>
      <c r="AV150" s="121">
        <v>0</v>
      </c>
      <c r="AW150" s="131">
        <v>124.37</v>
      </c>
      <c r="AX150" s="132">
        <v>16</v>
      </c>
      <c r="AY150" s="133">
        <v>18633.88</v>
      </c>
      <c r="AZ150" s="131">
        <v>61.523334709038387</v>
      </c>
      <c r="BA150" s="132">
        <v>4472</v>
      </c>
      <c r="BB150" s="131">
        <v>342.67422386144847</v>
      </c>
      <c r="BC150" s="131">
        <v>71552</v>
      </c>
      <c r="BD150" s="131">
        <v>44449.289165200469</v>
      </c>
      <c r="BE150" s="134">
        <v>63083.169165200467</v>
      </c>
      <c r="BF150" s="131">
        <v>268320</v>
      </c>
      <c r="BG150" s="132">
        <v>205236.83083479953</v>
      </c>
      <c r="BH150" s="132">
        <v>4472</v>
      </c>
      <c r="BI150" s="103">
        <v>3.3811888709447557</v>
      </c>
      <c r="BJ150" s="104">
        <v>63086.55</v>
      </c>
      <c r="BK150" s="105">
        <v>22001.919999999998</v>
      </c>
      <c r="BL150" s="106">
        <v>36195.31</v>
      </c>
      <c r="BM150" s="105">
        <v>4889.32</v>
      </c>
      <c r="BN150" s="134">
        <v>63086.55</v>
      </c>
      <c r="BO150" s="135"/>
      <c r="BP150" s="135"/>
      <c r="BQ150" s="135"/>
      <c r="BR150" s="135"/>
      <c r="BS150" s="135"/>
      <c r="BT150" s="135"/>
    </row>
    <row r="151" spans="1:72" s="136" customFormat="1" ht="10.5" hidden="1" customHeight="1" x14ac:dyDescent="0.15">
      <c r="A151" s="172" t="s">
        <v>245</v>
      </c>
      <c r="B151" s="172">
        <v>14904</v>
      </c>
      <c r="C151" s="172" t="s">
        <v>251</v>
      </c>
      <c r="D151" s="173">
        <v>67.83</v>
      </c>
      <c r="E151" s="174">
        <v>2</v>
      </c>
      <c r="F151" s="175">
        <v>2629.1848529411764</v>
      </c>
      <c r="G151" s="173">
        <v>67.959999999999994</v>
      </c>
      <c r="H151" s="176">
        <v>2</v>
      </c>
      <c r="I151" s="175">
        <v>2591.0807246376812</v>
      </c>
      <c r="J151" s="173">
        <v>48.44</v>
      </c>
      <c r="K151" s="174">
        <v>2</v>
      </c>
      <c r="L151" s="175">
        <v>787.59722466960352</v>
      </c>
      <c r="M151" s="173">
        <v>30.17</v>
      </c>
      <c r="N151" s="176">
        <v>0</v>
      </c>
      <c r="O151" s="175">
        <v>0</v>
      </c>
      <c r="P151" s="173">
        <v>17.48</v>
      </c>
      <c r="Q151" s="174">
        <v>5</v>
      </c>
      <c r="R151" s="175">
        <v>1897.925371549894</v>
      </c>
      <c r="S151" s="173">
        <v>26</v>
      </c>
      <c r="T151" s="176">
        <v>1</v>
      </c>
      <c r="U151" s="175">
        <v>374.81041928721174</v>
      </c>
      <c r="V151" s="173">
        <v>49.9</v>
      </c>
      <c r="W151" s="174">
        <v>0</v>
      </c>
      <c r="X151" s="175">
        <v>0</v>
      </c>
      <c r="Y151" s="175">
        <v>26.98</v>
      </c>
      <c r="Z151" s="176">
        <v>3</v>
      </c>
      <c r="AA151" s="175">
        <v>5563.8351037344401</v>
      </c>
      <c r="AB151" s="175">
        <v>8.33</v>
      </c>
      <c r="AC151" s="120">
        <v>5</v>
      </c>
      <c r="AD151" s="175">
        <v>41385.316666666666</v>
      </c>
      <c r="AE151" s="119">
        <v>42.08</v>
      </c>
      <c r="AF151" s="122">
        <v>0</v>
      </c>
      <c r="AG151" s="175">
        <v>0</v>
      </c>
      <c r="AH151" s="119">
        <v>0</v>
      </c>
      <c r="AI151" s="120">
        <v>5</v>
      </c>
      <c r="AJ151" s="175">
        <v>8292.4196660482376</v>
      </c>
      <c r="AK151" s="177">
        <v>0</v>
      </c>
      <c r="AL151" s="178">
        <v>5</v>
      </c>
      <c r="AM151" s="179">
        <v>7882.9174603174606</v>
      </c>
      <c r="AN151" s="173">
        <v>29.36</v>
      </c>
      <c r="AO151" s="174">
        <v>0</v>
      </c>
      <c r="AP151" s="180">
        <v>0</v>
      </c>
      <c r="AQ151" s="173">
        <v>14.95</v>
      </c>
      <c r="AR151" s="176">
        <v>3</v>
      </c>
      <c r="AS151" s="175">
        <v>8870.99</v>
      </c>
      <c r="AT151" s="173">
        <v>88.1</v>
      </c>
      <c r="AU151" s="174">
        <v>4</v>
      </c>
      <c r="AV151" s="175">
        <v>6060.4938305084743</v>
      </c>
      <c r="AW151" s="131">
        <v>517.57999999999993</v>
      </c>
      <c r="AX151" s="181">
        <v>37</v>
      </c>
      <c r="AY151" s="182">
        <v>86336.57</v>
      </c>
      <c r="AZ151" s="183">
        <v>659.193786628147</v>
      </c>
      <c r="BA151" s="181">
        <v>16264</v>
      </c>
      <c r="BB151" s="183">
        <v>2881.9653167578285</v>
      </c>
      <c r="BC151" s="183">
        <v>601768</v>
      </c>
      <c r="BD151" s="183">
        <v>373828.26255540526</v>
      </c>
      <c r="BE151" s="184">
        <v>460164.83255540527</v>
      </c>
      <c r="BF151" s="183">
        <v>975840</v>
      </c>
      <c r="BG151" s="181">
        <v>515675.16744459473</v>
      </c>
      <c r="BH151" s="181">
        <v>16264</v>
      </c>
      <c r="BI151" s="103">
        <v>12.296881886638081</v>
      </c>
      <c r="BJ151" s="104">
        <v>460177.13</v>
      </c>
      <c r="BK151" s="105">
        <v>160490.34</v>
      </c>
      <c r="BL151" s="106">
        <v>264022.27</v>
      </c>
      <c r="BM151" s="105">
        <v>35664.519999999997</v>
      </c>
      <c r="BN151" s="184">
        <v>460177.13</v>
      </c>
      <c r="BO151" s="135">
        <v>4903542.9399999995</v>
      </c>
      <c r="BP151" s="135">
        <v>4006981.14</v>
      </c>
      <c r="BQ151" s="135">
        <v>896561.79999999935</v>
      </c>
      <c r="BR151" s="135"/>
      <c r="BS151" s="135"/>
      <c r="BT151" s="135"/>
    </row>
    <row r="152" spans="1:72" ht="10.5" hidden="1" customHeight="1" x14ac:dyDescent="0.15">
      <c r="A152" s="201" t="s">
        <v>252</v>
      </c>
      <c r="B152" s="201"/>
      <c r="C152" s="201"/>
      <c r="D152" s="185"/>
      <c r="E152" s="186"/>
      <c r="F152" s="187">
        <v>178784.56999999992</v>
      </c>
      <c r="G152" s="188"/>
      <c r="H152" s="188"/>
      <c r="I152" s="187">
        <v>178784.57000000012</v>
      </c>
      <c r="J152" s="188"/>
      <c r="K152" s="188"/>
      <c r="L152" s="187">
        <v>178784.56999999975</v>
      </c>
      <c r="M152" s="188"/>
      <c r="N152" s="188"/>
      <c r="O152" s="189">
        <v>178784.56999999989</v>
      </c>
      <c r="P152" s="188"/>
      <c r="Q152" s="188"/>
      <c r="R152" s="187">
        <v>178784.57000000024</v>
      </c>
      <c r="S152" s="188"/>
      <c r="T152" s="188"/>
      <c r="U152" s="189">
        <v>178784.57000000024</v>
      </c>
      <c r="V152" s="188"/>
      <c r="W152" s="188"/>
      <c r="X152" s="189">
        <v>178784.57000000024</v>
      </c>
      <c r="Y152" s="187"/>
      <c r="Z152" s="190"/>
      <c r="AA152" s="187">
        <v>893922.84000000043</v>
      </c>
      <c r="AB152" s="187"/>
      <c r="AC152" s="188"/>
      <c r="AD152" s="187">
        <v>893922.83999999985</v>
      </c>
      <c r="AE152" s="188"/>
      <c r="AF152" s="188"/>
      <c r="AG152" s="189">
        <v>1340884.2600000007</v>
      </c>
      <c r="AH152" s="188"/>
      <c r="AI152" s="188"/>
      <c r="AJ152" s="187">
        <v>893922.84000000113</v>
      </c>
      <c r="AK152" s="188"/>
      <c r="AL152" s="188"/>
      <c r="AM152" s="187">
        <v>893922.83999999939</v>
      </c>
      <c r="AN152" s="188"/>
      <c r="AO152" s="188"/>
      <c r="AP152" s="191">
        <v>1162099.6900000002</v>
      </c>
      <c r="AQ152" s="188"/>
      <c r="AR152" s="188"/>
      <c r="AS152" s="189">
        <v>1162099.6899999978</v>
      </c>
      <c r="AT152" s="188"/>
      <c r="AU152" s="188"/>
      <c r="AV152" s="189">
        <v>446961.41999999993</v>
      </c>
      <c r="AW152" s="189">
        <v>52220.007005303851</v>
      </c>
      <c r="AX152" s="192">
        <v>4846</v>
      </c>
      <c r="AY152" s="187">
        <v>8939228.4000000022</v>
      </c>
      <c r="AZ152" s="192">
        <v>76049.255103177929</v>
      </c>
      <c r="BA152" s="192">
        <v>3466566</v>
      </c>
      <c r="BB152" s="192">
        <v>620239.128741703</v>
      </c>
      <c r="BC152" s="192">
        <v>129508866</v>
      </c>
      <c r="BD152" s="192">
        <v>80453055.599999964</v>
      </c>
      <c r="BE152" s="192">
        <v>89392283.999999955</v>
      </c>
      <c r="BF152" s="192">
        <v>207993960</v>
      </c>
      <c r="BG152" s="192">
        <v>118601676</v>
      </c>
      <c r="BH152" s="192">
        <v>3466314</v>
      </c>
      <c r="BI152" s="192">
        <v>2620.809999999999</v>
      </c>
      <c r="BJ152" s="187">
        <v>89392283.999999955</v>
      </c>
      <c r="BK152" s="192">
        <v>31176251.999999993</v>
      </c>
      <c r="BL152" s="192">
        <v>51287975.999999993</v>
      </c>
      <c r="BM152" s="192">
        <v>6928055.9999999981</v>
      </c>
      <c r="BN152" s="192">
        <v>89392283.99999994</v>
      </c>
      <c r="BO152" s="193">
        <v>89392283.999999985</v>
      </c>
      <c r="BP152" s="194">
        <v>89111303</v>
      </c>
      <c r="BQ152" s="195">
        <v>280980.9999999851</v>
      </c>
      <c r="BR152" s="193">
        <v>10072471.650000002</v>
      </c>
      <c r="BS152" s="196"/>
      <c r="BT152" s="196"/>
    </row>
    <row r="153" spans="1:72" ht="10.5" hidden="1" customHeight="1" x14ac:dyDescent="0.2">
      <c r="A153" s="197"/>
      <c r="D153" s="198">
        <v>50.869650349650335</v>
      </c>
      <c r="G153" s="198">
        <v>50.920559440559458</v>
      </c>
      <c r="J153" s="198">
        <v>53.74993006993008</v>
      </c>
      <c r="M153" s="198">
        <v>38.303636363636365</v>
      </c>
      <c r="P153" s="198">
        <v>24.778601398601396</v>
      </c>
      <c r="S153" s="198">
        <v>21.268951048951056</v>
      </c>
      <c r="V153" s="198">
        <v>-59.52237762237764</v>
      </c>
      <c r="Y153" s="198">
        <v>12.703916083916084</v>
      </c>
      <c r="AB153" s="198">
        <v>11.866783216783215</v>
      </c>
      <c r="AE153" s="198">
        <v>42.904125874125889</v>
      </c>
      <c r="AH153" s="198">
        <v>38.615594405594408</v>
      </c>
      <c r="AK153" s="198">
        <v>-44.199531431441756</v>
      </c>
      <c r="AN153" s="198">
        <v>45.042027972027995</v>
      </c>
      <c r="AQ153" s="198">
        <v>15.773356643356641</v>
      </c>
      <c r="AT153" s="198">
        <v>62.099650349650325</v>
      </c>
      <c r="BG153" s="199">
        <v>-2620.8057968513131</v>
      </c>
      <c r="BJ153" s="200">
        <v>0</v>
      </c>
      <c r="BK153" s="196">
        <v>0</v>
      </c>
      <c r="BL153" s="196">
        <v>0</v>
      </c>
      <c r="BM153" s="196">
        <v>0</v>
      </c>
      <c r="BN153" s="196">
        <v>0</v>
      </c>
      <c r="BP153" s="61"/>
    </row>
  </sheetData>
  <autoFilter ref="A8:BT153">
    <filterColumn colId="0">
      <filters>
        <filter val="1400 - พระนครศรีอยุธยา"/>
      </filters>
    </filterColumn>
  </autoFilter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N10" sqref="N10"/>
    </sheetView>
  </sheetViews>
  <sheetFormatPr defaultRowHeight="14.25" x14ac:dyDescent="0.2"/>
  <cols>
    <col min="1" max="1" width="12.875" customWidth="1"/>
  </cols>
  <sheetData>
    <row r="1" spans="1:1" x14ac:dyDescent="0.2">
      <c r="A1">
        <v>2168576.98</v>
      </c>
    </row>
    <row r="2" spans="1:1" x14ac:dyDescent="0.2">
      <c r="A2">
        <v>1284264.98</v>
      </c>
    </row>
    <row r="3" spans="1:1" x14ac:dyDescent="0.2">
      <c r="A3">
        <v>879138.96</v>
      </c>
    </row>
    <row r="4" spans="1:1" x14ac:dyDescent="0.2">
      <c r="A4">
        <v>638269.1</v>
      </c>
    </row>
    <row r="5" spans="1:1" x14ac:dyDescent="0.2">
      <c r="A5">
        <v>690546.1</v>
      </c>
    </row>
    <row r="6" spans="1:1" x14ac:dyDescent="0.2">
      <c r="A6">
        <v>484983.29</v>
      </c>
    </row>
    <row r="7" spans="1:1" x14ac:dyDescent="0.2">
      <c r="A7">
        <v>1607706.32</v>
      </c>
    </row>
    <row r="8" spans="1:1" x14ac:dyDescent="0.2">
      <c r="A8">
        <v>614779.49</v>
      </c>
    </row>
    <row r="9" spans="1:1" x14ac:dyDescent="0.2">
      <c r="A9">
        <v>699021.83</v>
      </c>
    </row>
    <row r="10" spans="1:1" x14ac:dyDescent="0.2">
      <c r="A10">
        <v>672047.6</v>
      </c>
    </row>
    <row r="11" spans="1:1" x14ac:dyDescent="0.2">
      <c r="A11">
        <v>716817.23</v>
      </c>
    </row>
    <row r="12" spans="1:1" x14ac:dyDescent="0.2">
      <c r="A12">
        <v>1047456.83</v>
      </c>
    </row>
    <row r="13" spans="1:1" x14ac:dyDescent="0.2">
      <c r="A13">
        <v>416508.66</v>
      </c>
    </row>
    <row r="14" spans="1:1" x14ac:dyDescent="0.2">
      <c r="A14">
        <v>814727.92</v>
      </c>
    </row>
    <row r="15" spans="1:1" x14ac:dyDescent="0.2">
      <c r="A15">
        <v>415560.47</v>
      </c>
    </row>
    <row r="16" spans="1:1" x14ac:dyDescent="0.2">
      <c r="A16">
        <v>259753.61</v>
      </c>
    </row>
    <row r="17" spans="1:1" x14ac:dyDescent="0.2">
      <c r="A17">
        <f>SUM(A1:A16)</f>
        <v>13410159.369999999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A34" sqref="A34:G62"/>
    </sheetView>
  </sheetViews>
  <sheetFormatPr defaultColWidth="9.125" defaultRowHeight="12.75" x14ac:dyDescent="0.2"/>
  <cols>
    <col min="1" max="1" width="14.625" style="204" bestFit="1" customWidth="1"/>
    <col min="2" max="2" width="7.125" style="204" customWidth="1"/>
    <col min="3" max="3" width="55.625" style="204" customWidth="1"/>
    <col min="4" max="7" width="18" style="204" bestFit="1" customWidth="1"/>
    <col min="8" max="16384" width="9.125" style="204"/>
  </cols>
  <sheetData>
    <row r="1" spans="1:7" x14ac:dyDescent="0.2">
      <c r="A1" s="266" t="s">
        <v>58</v>
      </c>
      <c r="B1" s="266" t="s">
        <v>5</v>
      </c>
      <c r="C1" s="266" t="s">
        <v>59</v>
      </c>
      <c r="D1" s="203" t="s">
        <v>76</v>
      </c>
      <c r="E1" s="203" t="s">
        <v>77</v>
      </c>
      <c r="F1" s="203" t="s">
        <v>78</v>
      </c>
      <c r="G1" s="209" t="s">
        <v>97</v>
      </c>
    </row>
    <row r="2" spans="1:7" x14ac:dyDescent="0.2">
      <c r="A2" s="267"/>
      <c r="B2" s="267"/>
      <c r="C2" s="267"/>
      <c r="D2" s="209">
        <v>31176252</v>
      </c>
      <c r="E2" s="209">
        <v>51287979</v>
      </c>
      <c r="F2" s="209">
        <v>6928056</v>
      </c>
      <c r="G2" s="203">
        <v>89392287</v>
      </c>
    </row>
    <row r="3" spans="1:7" x14ac:dyDescent="0.2">
      <c r="A3" s="205" t="s">
        <v>101</v>
      </c>
      <c r="B3" s="205">
        <v>21428</v>
      </c>
      <c r="C3" s="205" t="s">
        <v>109</v>
      </c>
      <c r="D3" s="206">
        <v>16368.47</v>
      </c>
      <c r="E3" s="206">
        <v>26927.74</v>
      </c>
      <c r="F3" s="206">
        <v>3637.44</v>
      </c>
      <c r="G3" s="206">
        <v>46933.65</v>
      </c>
    </row>
    <row r="4" spans="1:7" x14ac:dyDescent="0.2">
      <c r="A4" s="205" t="s">
        <v>101</v>
      </c>
      <c r="B4" s="205">
        <v>21429</v>
      </c>
      <c r="C4" s="205" t="s">
        <v>110</v>
      </c>
      <c r="D4" s="206">
        <v>86362.05</v>
      </c>
      <c r="E4" s="206">
        <v>142074</v>
      </c>
      <c r="F4" s="206">
        <v>19191.57</v>
      </c>
      <c r="G4" s="206">
        <v>247627.62</v>
      </c>
    </row>
    <row r="5" spans="1:7" x14ac:dyDescent="0.2">
      <c r="A5" s="205" t="s">
        <v>101</v>
      </c>
      <c r="B5" s="205">
        <v>21430</v>
      </c>
      <c r="C5" s="205" t="s">
        <v>111</v>
      </c>
      <c r="D5" s="206">
        <v>139013.32999999999</v>
      </c>
      <c r="E5" s="206">
        <v>228690.49</v>
      </c>
      <c r="F5" s="206">
        <v>30891.85</v>
      </c>
      <c r="G5" s="206">
        <v>398595.67</v>
      </c>
    </row>
    <row r="6" spans="1:7" x14ac:dyDescent="0.2">
      <c r="A6" s="205" t="s">
        <v>101</v>
      </c>
      <c r="B6" s="205">
        <v>22604</v>
      </c>
      <c r="C6" s="205" t="s">
        <v>112</v>
      </c>
      <c r="D6" s="206">
        <v>61446.11</v>
      </c>
      <c r="E6" s="206">
        <v>101084.84</v>
      </c>
      <c r="F6" s="206">
        <v>13654.69</v>
      </c>
      <c r="G6" s="206">
        <v>176185.64</v>
      </c>
    </row>
    <row r="7" spans="1:7" x14ac:dyDescent="0.2">
      <c r="A7" s="205" t="s">
        <v>101</v>
      </c>
      <c r="B7" s="205">
        <v>22868</v>
      </c>
      <c r="C7" s="205" t="s">
        <v>114</v>
      </c>
      <c r="D7" s="206">
        <v>125924.4</v>
      </c>
      <c r="E7" s="206">
        <v>207157.86</v>
      </c>
      <c r="F7" s="206">
        <v>27983.19</v>
      </c>
      <c r="G7" s="206">
        <v>361065.45</v>
      </c>
    </row>
    <row r="8" spans="1:7" x14ac:dyDescent="0.2">
      <c r="A8" s="205" t="s">
        <v>101</v>
      </c>
      <c r="B8" s="205">
        <v>22970</v>
      </c>
      <c r="C8" s="205" t="s">
        <v>115</v>
      </c>
      <c r="D8" s="206">
        <v>47298.09</v>
      </c>
      <c r="E8" s="206">
        <v>77809.98</v>
      </c>
      <c r="F8" s="206">
        <v>10510.69</v>
      </c>
      <c r="G8" s="206">
        <v>135618.76</v>
      </c>
    </row>
    <row r="9" spans="1:7" x14ac:dyDescent="0.2">
      <c r="A9" s="205" t="s">
        <v>101</v>
      </c>
      <c r="B9" s="205">
        <v>22971</v>
      </c>
      <c r="C9" s="205" t="s">
        <v>116</v>
      </c>
      <c r="D9" s="206">
        <v>100017.56</v>
      </c>
      <c r="E9" s="206">
        <v>164538.64000000001</v>
      </c>
      <c r="F9" s="206">
        <v>22226.12</v>
      </c>
      <c r="G9" s="206">
        <v>286782.32</v>
      </c>
    </row>
    <row r="10" spans="1:7" x14ac:dyDescent="0.2">
      <c r="A10" s="205" t="s">
        <v>101</v>
      </c>
      <c r="B10" s="205">
        <v>23763</v>
      </c>
      <c r="C10" s="205" t="s">
        <v>117</v>
      </c>
      <c r="D10" s="206">
        <v>62709.9</v>
      </c>
      <c r="E10" s="206">
        <v>103163.9</v>
      </c>
      <c r="F10" s="206">
        <v>13935.53</v>
      </c>
      <c r="G10" s="206">
        <v>179809.33</v>
      </c>
    </row>
    <row r="11" spans="1:7" x14ac:dyDescent="0.2">
      <c r="A11" s="205" t="s">
        <v>101</v>
      </c>
      <c r="B11" s="205">
        <v>23764</v>
      </c>
      <c r="C11" s="205" t="s">
        <v>118</v>
      </c>
      <c r="D11" s="206">
        <v>76762.539999999994</v>
      </c>
      <c r="E11" s="206">
        <v>126281.86</v>
      </c>
      <c r="F11" s="206">
        <v>17058.34</v>
      </c>
      <c r="G11" s="206">
        <v>220102.74</v>
      </c>
    </row>
    <row r="12" spans="1:7" x14ac:dyDescent="0.2">
      <c r="A12" s="205" t="s">
        <v>101</v>
      </c>
      <c r="B12" s="205">
        <v>23820</v>
      </c>
      <c r="C12" s="205" t="s">
        <v>119</v>
      </c>
      <c r="D12" s="206">
        <v>77103.88</v>
      </c>
      <c r="E12" s="206">
        <v>126843.4</v>
      </c>
      <c r="F12" s="206">
        <v>17134.2</v>
      </c>
      <c r="G12" s="206">
        <v>221081.48</v>
      </c>
    </row>
    <row r="13" spans="1:7" x14ac:dyDescent="0.2">
      <c r="A13" s="205" t="s">
        <v>101</v>
      </c>
      <c r="B13" s="205">
        <v>23821</v>
      </c>
      <c r="C13" s="205" t="s">
        <v>120</v>
      </c>
      <c r="D13" s="206">
        <v>101408.06</v>
      </c>
      <c r="E13" s="206">
        <v>166826.15</v>
      </c>
      <c r="F13" s="206">
        <v>22535.119999999999</v>
      </c>
      <c r="G13" s="206">
        <v>290769.33</v>
      </c>
    </row>
    <row r="14" spans="1:7" x14ac:dyDescent="0.2">
      <c r="A14" s="205" t="s">
        <v>101</v>
      </c>
      <c r="B14" s="205">
        <v>23822</v>
      </c>
      <c r="C14" s="205" t="s">
        <v>121</v>
      </c>
      <c r="D14" s="206">
        <v>83677.3</v>
      </c>
      <c r="E14" s="206">
        <v>137657.32</v>
      </c>
      <c r="F14" s="206">
        <v>18594.95</v>
      </c>
      <c r="G14" s="206">
        <v>239929.57</v>
      </c>
    </row>
    <row r="15" spans="1:7" x14ac:dyDescent="0.2">
      <c r="A15" s="205" t="s">
        <v>101</v>
      </c>
      <c r="B15" s="205">
        <v>23836</v>
      </c>
      <c r="C15" s="205" t="s">
        <v>122</v>
      </c>
      <c r="D15" s="206">
        <v>44543.64</v>
      </c>
      <c r="E15" s="206">
        <v>73278.600000000006</v>
      </c>
      <c r="F15" s="206">
        <v>9898.59</v>
      </c>
      <c r="G15" s="206">
        <v>127720.83</v>
      </c>
    </row>
    <row r="16" spans="1:7" x14ac:dyDescent="0.2">
      <c r="A16" s="205" t="s">
        <v>101</v>
      </c>
      <c r="B16" s="205">
        <v>23918</v>
      </c>
      <c r="C16" s="205" t="s">
        <v>123</v>
      </c>
      <c r="D16" s="206">
        <v>45685.36</v>
      </c>
      <c r="E16" s="206">
        <v>75156.88</v>
      </c>
      <c r="F16" s="206">
        <v>10152.299999999999</v>
      </c>
      <c r="G16" s="206">
        <v>130994.54</v>
      </c>
    </row>
    <row r="17" spans="1:7" x14ac:dyDescent="0.2">
      <c r="A17" s="205" t="s">
        <v>101</v>
      </c>
      <c r="B17" s="205">
        <v>23933</v>
      </c>
      <c r="C17" s="205" t="s">
        <v>124</v>
      </c>
      <c r="D17" s="206">
        <v>61145.42</v>
      </c>
      <c r="E17" s="206">
        <v>100590.17</v>
      </c>
      <c r="F17" s="206">
        <v>13587.87</v>
      </c>
      <c r="G17" s="206">
        <v>175323.46</v>
      </c>
    </row>
    <row r="18" spans="1:7" x14ac:dyDescent="0.2">
      <c r="A18" s="205" t="s">
        <v>101</v>
      </c>
      <c r="B18" s="205">
        <v>41427</v>
      </c>
      <c r="C18" s="205" t="s">
        <v>127</v>
      </c>
      <c r="D18" s="206">
        <v>26729.95</v>
      </c>
      <c r="E18" s="206">
        <v>43973.38</v>
      </c>
      <c r="F18" s="206">
        <v>5939.99</v>
      </c>
      <c r="G18" s="206">
        <v>76643.320000000007</v>
      </c>
    </row>
    <row r="19" spans="1:7" x14ac:dyDescent="0.2">
      <c r="A19" s="205" t="s">
        <v>101</v>
      </c>
      <c r="B19" s="205">
        <v>41433</v>
      </c>
      <c r="C19" s="205" t="s">
        <v>128</v>
      </c>
      <c r="D19" s="206">
        <v>59758.62</v>
      </c>
      <c r="E19" s="206">
        <v>98308.75</v>
      </c>
      <c r="F19" s="206">
        <v>13279.69</v>
      </c>
      <c r="G19" s="206">
        <v>171347.06</v>
      </c>
    </row>
    <row r="20" spans="1:7" x14ac:dyDescent="0.2">
      <c r="A20" s="205" t="s">
        <v>101</v>
      </c>
      <c r="B20" s="205">
        <v>41434</v>
      </c>
      <c r="C20" s="205" t="s">
        <v>129</v>
      </c>
      <c r="D20" s="206">
        <v>73333.440000000002</v>
      </c>
      <c r="E20" s="206">
        <v>120640.66</v>
      </c>
      <c r="F20" s="206">
        <v>16296.32</v>
      </c>
      <c r="G20" s="206">
        <v>210270.42</v>
      </c>
    </row>
    <row r="21" spans="1:7" x14ac:dyDescent="0.2">
      <c r="A21" s="205" t="s">
        <v>101</v>
      </c>
      <c r="B21" s="205">
        <v>41435</v>
      </c>
      <c r="C21" s="205" t="s">
        <v>130</v>
      </c>
      <c r="D21" s="206">
        <v>44526.73</v>
      </c>
      <c r="E21" s="206">
        <v>73250.81</v>
      </c>
      <c r="F21" s="206">
        <v>9894.83</v>
      </c>
      <c r="G21" s="206">
        <v>127672.37</v>
      </c>
    </row>
    <row r="22" spans="1:7" x14ac:dyDescent="0.2">
      <c r="A22" s="205" t="s">
        <v>101</v>
      </c>
      <c r="B22" s="205">
        <v>41524</v>
      </c>
      <c r="C22" s="205" t="s">
        <v>131</v>
      </c>
      <c r="D22" s="206">
        <v>22994.03</v>
      </c>
      <c r="E22" s="206">
        <v>37827.43</v>
      </c>
      <c r="F22" s="206">
        <v>5109.79</v>
      </c>
      <c r="G22" s="206">
        <v>65931.25</v>
      </c>
    </row>
    <row r="23" spans="1:7" x14ac:dyDescent="0.2">
      <c r="A23" s="205" t="s">
        <v>101</v>
      </c>
      <c r="B23" s="205">
        <v>41609</v>
      </c>
      <c r="C23" s="205" t="s">
        <v>132</v>
      </c>
      <c r="D23" s="206">
        <v>13200.28</v>
      </c>
      <c r="E23" s="206">
        <v>21715.75</v>
      </c>
      <c r="F23" s="206">
        <v>2933.4</v>
      </c>
      <c r="G23" s="206">
        <v>37849.43</v>
      </c>
    </row>
    <row r="24" spans="1:7" x14ac:dyDescent="0.2">
      <c r="A24" s="205" t="s">
        <v>101</v>
      </c>
      <c r="B24" s="205">
        <v>41610</v>
      </c>
      <c r="C24" s="205" t="s">
        <v>133</v>
      </c>
      <c r="D24" s="206">
        <v>2711.58</v>
      </c>
      <c r="E24" s="206">
        <v>4460.8100000000004</v>
      </c>
      <c r="F24" s="206">
        <v>602.57000000000005</v>
      </c>
      <c r="G24" s="206">
        <v>7774.96</v>
      </c>
    </row>
    <row r="25" spans="1:7" x14ac:dyDescent="0.2">
      <c r="A25" s="205" t="s">
        <v>101</v>
      </c>
      <c r="B25" s="205">
        <v>41611</v>
      </c>
      <c r="C25" s="205" t="s">
        <v>134</v>
      </c>
      <c r="D25" s="206">
        <v>8151.32</v>
      </c>
      <c r="E25" s="206">
        <v>13409.71</v>
      </c>
      <c r="F25" s="206">
        <v>1811.4</v>
      </c>
      <c r="G25" s="206">
        <v>23372.43</v>
      </c>
    </row>
    <row r="26" spans="1:7" x14ac:dyDescent="0.2">
      <c r="A26" s="205" t="s">
        <v>101</v>
      </c>
      <c r="B26" s="205">
        <v>41612</v>
      </c>
      <c r="C26" s="205" t="s">
        <v>135</v>
      </c>
      <c r="D26" s="206">
        <v>5329.96</v>
      </c>
      <c r="E26" s="206">
        <v>8768.2999999999993</v>
      </c>
      <c r="F26" s="206">
        <v>1184.43</v>
      </c>
      <c r="G26" s="206">
        <v>15282.69</v>
      </c>
    </row>
    <row r="27" spans="1:7" x14ac:dyDescent="0.2">
      <c r="A27" s="205" t="s">
        <v>101</v>
      </c>
      <c r="B27" s="205">
        <v>41613</v>
      </c>
      <c r="C27" s="205" t="s">
        <v>136</v>
      </c>
      <c r="D27" s="206">
        <v>5297.52</v>
      </c>
      <c r="E27" s="206">
        <v>8714.93</v>
      </c>
      <c r="F27" s="206">
        <v>1177.23</v>
      </c>
      <c r="G27" s="206">
        <v>15189.68</v>
      </c>
    </row>
    <row r="28" spans="1:7" x14ac:dyDescent="0.2">
      <c r="A28" s="205" t="s">
        <v>101</v>
      </c>
      <c r="B28" s="205">
        <v>41614</v>
      </c>
      <c r="C28" s="205" t="s">
        <v>137</v>
      </c>
      <c r="D28" s="206">
        <v>2054.84</v>
      </c>
      <c r="E28" s="206">
        <v>3380.42</v>
      </c>
      <c r="F28" s="206">
        <v>456.63</v>
      </c>
      <c r="G28" s="206">
        <v>5891.89</v>
      </c>
    </row>
    <row r="29" spans="1:7" x14ac:dyDescent="0.2">
      <c r="A29" s="205" t="s">
        <v>101</v>
      </c>
      <c r="B29" s="205">
        <v>41615</v>
      </c>
      <c r="C29" s="205" t="s">
        <v>138</v>
      </c>
      <c r="D29" s="206">
        <v>9239.44</v>
      </c>
      <c r="E29" s="206">
        <v>15199.79</v>
      </c>
      <c r="F29" s="206">
        <v>2053.21</v>
      </c>
      <c r="G29" s="206">
        <v>26492.44</v>
      </c>
    </row>
    <row r="30" spans="1:7" x14ac:dyDescent="0.2">
      <c r="A30" s="205" t="s">
        <v>101</v>
      </c>
      <c r="B30" s="205">
        <v>41624</v>
      </c>
      <c r="C30" s="205" t="s">
        <v>139</v>
      </c>
      <c r="D30" s="206">
        <v>1415.92</v>
      </c>
      <c r="E30" s="206">
        <v>2329.3200000000002</v>
      </c>
      <c r="F30" s="206">
        <v>314.64999999999998</v>
      </c>
      <c r="G30" s="206">
        <v>4059.89</v>
      </c>
    </row>
    <row r="31" spans="1:7" x14ac:dyDescent="0.2">
      <c r="A31" s="205" t="s">
        <v>101</v>
      </c>
      <c r="B31" s="205">
        <v>41625</v>
      </c>
      <c r="C31" s="205" t="s">
        <v>140</v>
      </c>
      <c r="D31" s="206">
        <v>4720.51</v>
      </c>
      <c r="E31" s="206">
        <v>7765.7</v>
      </c>
      <c r="F31" s="206">
        <v>1049</v>
      </c>
      <c r="G31" s="206">
        <v>13535.21</v>
      </c>
    </row>
    <row r="32" spans="1:7" x14ac:dyDescent="0.2">
      <c r="A32" s="205" t="s">
        <v>101</v>
      </c>
      <c r="B32" s="205">
        <v>41626</v>
      </c>
      <c r="C32" s="205" t="s">
        <v>141</v>
      </c>
      <c r="D32" s="206">
        <v>4810.66</v>
      </c>
      <c r="E32" s="206">
        <v>7914.01</v>
      </c>
      <c r="F32" s="206">
        <v>1069.04</v>
      </c>
      <c r="G32" s="206">
        <v>13793.71</v>
      </c>
    </row>
    <row r="33" spans="1:7" x14ac:dyDescent="0.2">
      <c r="A33" s="205" t="s">
        <v>101</v>
      </c>
      <c r="B33" s="205">
        <v>41627</v>
      </c>
      <c r="C33" s="205" t="s">
        <v>142</v>
      </c>
      <c r="D33" s="206">
        <v>9857.19</v>
      </c>
      <c r="E33" s="206">
        <v>16216.05</v>
      </c>
      <c r="F33" s="206">
        <v>2190.4899999999998</v>
      </c>
      <c r="G33" s="206">
        <v>28263.73</v>
      </c>
    </row>
    <row r="34" spans="1:7" x14ac:dyDescent="0.2">
      <c r="A34" s="207" t="s">
        <v>143</v>
      </c>
      <c r="B34" s="207">
        <v>23947</v>
      </c>
      <c r="C34" s="207" t="s">
        <v>156</v>
      </c>
      <c r="D34" s="208">
        <v>80862.5</v>
      </c>
      <c r="E34" s="208">
        <v>133026.70000000001</v>
      </c>
      <c r="F34" s="208">
        <v>17969.439999999999</v>
      </c>
      <c r="G34" s="208">
        <v>231858.64</v>
      </c>
    </row>
    <row r="35" spans="1:7" x14ac:dyDescent="0.2">
      <c r="A35" s="207" t="s">
        <v>143</v>
      </c>
      <c r="B35" s="207">
        <v>23948</v>
      </c>
      <c r="C35" s="207" t="s">
        <v>157</v>
      </c>
      <c r="D35" s="208">
        <v>75764.42</v>
      </c>
      <c r="E35" s="208">
        <v>124639.86</v>
      </c>
      <c r="F35" s="208">
        <v>16836.54</v>
      </c>
      <c r="G35" s="208">
        <v>217240.82</v>
      </c>
    </row>
    <row r="36" spans="1:7" x14ac:dyDescent="0.2">
      <c r="A36" s="207" t="s">
        <v>143</v>
      </c>
      <c r="B36" s="207">
        <v>24041</v>
      </c>
      <c r="C36" s="207" t="s">
        <v>158</v>
      </c>
      <c r="D36" s="208">
        <v>110690.2</v>
      </c>
      <c r="E36" s="208">
        <v>182096.18</v>
      </c>
      <c r="F36" s="208">
        <v>24597.82</v>
      </c>
      <c r="G36" s="208">
        <v>317384.2</v>
      </c>
    </row>
    <row r="37" spans="1:7" x14ac:dyDescent="0.2">
      <c r="A37" s="207" t="s">
        <v>143</v>
      </c>
      <c r="B37" s="207">
        <v>24042</v>
      </c>
      <c r="C37" s="207" t="s">
        <v>159</v>
      </c>
      <c r="D37" s="208">
        <v>123457.84</v>
      </c>
      <c r="E37" s="208">
        <v>203100.19</v>
      </c>
      <c r="F37" s="208">
        <v>27435.08</v>
      </c>
      <c r="G37" s="208">
        <v>353993.11</v>
      </c>
    </row>
    <row r="38" spans="1:7" x14ac:dyDescent="0.2">
      <c r="A38" s="207" t="s">
        <v>143</v>
      </c>
      <c r="B38" s="207">
        <v>24192</v>
      </c>
      <c r="C38" s="207" t="s">
        <v>160</v>
      </c>
      <c r="D38" s="208">
        <v>52327.16</v>
      </c>
      <c r="E38" s="208">
        <v>86083.28</v>
      </c>
      <c r="F38" s="208">
        <v>11628.26</v>
      </c>
      <c r="G38" s="208">
        <v>150038.70000000001</v>
      </c>
    </row>
    <row r="39" spans="1:7" x14ac:dyDescent="0.2">
      <c r="A39" s="207" t="s">
        <v>143</v>
      </c>
      <c r="B39" s="207">
        <v>24698</v>
      </c>
      <c r="C39" s="207" t="s">
        <v>161</v>
      </c>
      <c r="D39" s="208">
        <v>14465.96</v>
      </c>
      <c r="E39" s="208">
        <v>23797.919999999998</v>
      </c>
      <c r="F39" s="208">
        <v>3214.66</v>
      </c>
      <c r="G39" s="208">
        <v>41478.54</v>
      </c>
    </row>
    <row r="40" spans="1:7" x14ac:dyDescent="0.2">
      <c r="A40" s="207" t="s">
        <v>143</v>
      </c>
      <c r="B40" s="207">
        <v>24707</v>
      </c>
      <c r="C40" s="207" t="s">
        <v>162</v>
      </c>
      <c r="D40" s="208">
        <v>101316.07</v>
      </c>
      <c r="E40" s="208">
        <v>166674.82</v>
      </c>
      <c r="F40" s="208">
        <v>22514.68</v>
      </c>
      <c r="G40" s="208">
        <v>290505.57</v>
      </c>
    </row>
    <row r="41" spans="1:7" x14ac:dyDescent="0.2">
      <c r="A41" s="207" t="s">
        <v>143</v>
      </c>
      <c r="B41" s="207">
        <v>24924</v>
      </c>
      <c r="C41" s="207" t="s">
        <v>163</v>
      </c>
      <c r="D41" s="208">
        <v>104850.2</v>
      </c>
      <c r="E41" s="208">
        <v>172488.85</v>
      </c>
      <c r="F41" s="208">
        <v>23300.05</v>
      </c>
      <c r="G41" s="208">
        <v>300639.09999999998</v>
      </c>
    </row>
    <row r="42" spans="1:7" x14ac:dyDescent="0.2">
      <c r="A42" s="207" t="s">
        <v>143</v>
      </c>
      <c r="B42" s="207">
        <v>24925</v>
      </c>
      <c r="C42" s="207" t="s">
        <v>164</v>
      </c>
      <c r="D42" s="208">
        <v>77649.72</v>
      </c>
      <c r="E42" s="208">
        <v>127741.37</v>
      </c>
      <c r="F42" s="208">
        <v>17255.490000000002</v>
      </c>
      <c r="G42" s="208">
        <v>222646.58</v>
      </c>
    </row>
    <row r="43" spans="1:7" x14ac:dyDescent="0.2">
      <c r="A43" s="207" t="s">
        <v>143</v>
      </c>
      <c r="B43" s="207">
        <v>28012</v>
      </c>
      <c r="C43" s="207" t="s">
        <v>165</v>
      </c>
      <c r="D43" s="208">
        <v>66126.45</v>
      </c>
      <c r="E43" s="208">
        <v>108784.47</v>
      </c>
      <c r="F43" s="208">
        <v>14694.77</v>
      </c>
      <c r="G43" s="208">
        <v>189605.69</v>
      </c>
    </row>
    <row r="44" spans="1:7" x14ac:dyDescent="0.2">
      <c r="A44" s="207" t="s">
        <v>143</v>
      </c>
      <c r="B44" s="207">
        <v>28013</v>
      </c>
      <c r="C44" s="207" t="s">
        <v>166</v>
      </c>
      <c r="D44" s="208">
        <v>128911.25</v>
      </c>
      <c r="E44" s="208">
        <v>212071.58</v>
      </c>
      <c r="F44" s="208">
        <v>28646.94</v>
      </c>
      <c r="G44" s="208">
        <v>369629.77</v>
      </c>
    </row>
    <row r="45" spans="1:7" x14ac:dyDescent="0.2">
      <c r="A45" s="207" t="s">
        <v>143</v>
      </c>
      <c r="B45" s="207">
        <v>31157</v>
      </c>
      <c r="C45" s="207" t="s">
        <v>167</v>
      </c>
      <c r="D45" s="208">
        <v>79158.850000000006</v>
      </c>
      <c r="E45" s="208">
        <v>130224.04</v>
      </c>
      <c r="F45" s="208">
        <v>17590.86</v>
      </c>
      <c r="G45" s="208">
        <v>226973.75</v>
      </c>
    </row>
    <row r="46" spans="1:7" x14ac:dyDescent="0.2">
      <c r="A46" s="207" t="s">
        <v>143</v>
      </c>
      <c r="B46" s="207">
        <v>31158</v>
      </c>
      <c r="C46" s="207" t="s">
        <v>168</v>
      </c>
      <c r="D46" s="208">
        <v>101527.92</v>
      </c>
      <c r="E46" s="208">
        <v>167023.32999999999</v>
      </c>
      <c r="F46" s="208">
        <v>22561.759999999998</v>
      </c>
      <c r="G46" s="208">
        <v>291113.01</v>
      </c>
    </row>
    <row r="47" spans="1:7" x14ac:dyDescent="0.2">
      <c r="A47" s="207" t="s">
        <v>143</v>
      </c>
      <c r="B47" s="207">
        <v>31161</v>
      </c>
      <c r="C47" s="207" t="s">
        <v>169</v>
      </c>
      <c r="D47" s="208">
        <v>127570.89</v>
      </c>
      <c r="E47" s="208">
        <v>209866.56</v>
      </c>
      <c r="F47" s="208">
        <v>28349.09</v>
      </c>
      <c r="G47" s="208">
        <v>365786.54</v>
      </c>
    </row>
    <row r="48" spans="1:7" x14ac:dyDescent="0.2">
      <c r="A48" s="207" t="s">
        <v>143</v>
      </c>
      <c r="B48" s="207">
        <v>33160</v>
      </c>
      <c r="C48" s="207" t="s">
        <v>170</v>
      </c>
      <c r="D48" s="208">
        <v>22130.58</v>
      </c>
      <c r="E48" s="208">
        <v>36406.959999999999</v>
      </c>
      <c r="F48" s="208">
        <v>4917.91</v>
      </c>
      <c r="G48" s="208">
        <v>63455.45</v>
      </c>
    </row>
    <row r="49" spans="1:7" x14ac:dyDescent="0.2">
      <c r="A49" s="207" t="s">
        <v>143</v>
      </c>
      <c r="B49" s="207">
        <v>40855</v>
      </c>
      <c r="C49" s="207" t="s">
        <v>171</v>
      </c>
      <c r="D49" s="208">
        <v>110231.02</v>
      </c>
      <c r="E49" s="208">
        <v>181340.78</v>
      </c>
      <c r="F49" s="208">
        <v>24495.78</v>
      </c>
      <c r="G49" s="208">
        <v>316067.58</v>
      </c>
    </row>
    <row r="50" spans="1:7" x14ac:dyDescent="0.2">
      <c r="A50" s="207" t="s">
        <v>143</v>
      </c>
      <c r="B50" s="207">
        <v>40964</v>
      </c>
      <c r="C50" s="207" t="s">
        <v>172</v>
      </c>
      <c r="D50" s="208">
        <v>39996.1</v>
      </c>
      <c r="E50" s="208">
        <v>65797.490000000005</v>
      </c>
      <c r="F50" s="208">
        <v>8888.02</v>
      </c>
      <c r="G50" s="208">
        <v>114681.61</v>
      </c>
    </row>
    <row r="51" spans="1:7" x14ac:dyDescent="0.2">
      <c r="A51" s="207" t="s">
        <v>143</v>
      </c>
      <c r="B51" s="207">
        <v>40965</v>
      </c>
      <c r="C51" s="207" t="s">
        <v>173</v>
      </c>
      <c r="D51" s="208">
        <v>66652.25</v>
      </c>
      <c r="E51" s="208">
        <v>109649.46</v>
      </c>
      <c r="F51" s="208">
        <v>14811.61</v>
      </c>
      <c r="G51" s="208">
        <v>191113.32</v>
      </c>
    </row>
    <row r="52" spans="1:7" x14ac:dyDescent="0.2">
      <c r="A52" s="207" t="s">
        <v>143</v>
      </c>
      <c r="B52" s="207">
        <v>41317</v>
      </c>
      <c r="C52" s="207" t="s">
        <v>174</v>
      </c>
      <c r="D52" s="208">
        <v>126171.17</v>
      </c>
      <c r="E52" s="208">
        <v>207563.88</v>
      </c>
      <c r="F52" s="208">
        <v>28038.04</v>
      </c>
      <c r="G52" s="208">
        <v>361773.09</v>
      </c>
    </row>
    <row r="53" spans="1:7" x14ac:dyDescent="0.2">
      <c r="A53" s="207" t="s">
        <v>143</v>
      </c>
      <c r="B53" s="207">
        <v>41319</v>
      </c>
      <c r="C53" s="207" t="s">
        <v>175</v>
      </c>
      <c r="D53" s="208">
        <v>26114.45</v>
      </c>
      <c r="E53" s="208">
        <v>42960.82</v>
      </c>
      <c r="F53" s="208">
        <v>5803.21</v>
      </c>
      <c r="G53" s="208">
        <v>74878.48</v>
      </c>
    </row>
    <row r="54" spans="1:7" x14ac:dyDescent="0.2">
      <c r="A54" s="207" t="s">
        <v>143</v>
      </c>
      <c r="B54" s="207">
        <v>41320</v>
      </c>
      <c r="C54" s="207" t="s">
        <v>176</v>
      </c>
      <c r="D54" s="208">
        <v>78133.600000000006</v>
      </c>
      <c r="E54" s="208">
        <v>128537.38</v>
      </c>
      <c r="F54" s="208">
        <v>17363.02</v>
      </c>
      <c r="G54" s="208">
        <v>224034</v>
      </c>
    </row>
    <row r="55" spans="1:7" x14ac:dyDescent="0.2">
      <c r="A55" s="207" t="s">
        <v>143</v>
      </c>
      <c r="B55" s="207">
        <v>41321</v>
      </c>
      <c r="C55" s="207" t="s">
        <v>177</v>
      </c>
      <c r="D55" s="208">
        <v>48406.03</v>
      </c>
      <c r="E55" s="208">
        <v>79632.639999999999</v>
      </c>
      <c r="F55" s="208">
        <v>10756.89</v>
      </c>
      <c r="G55" s="208">
        <v>138795.56</v>
      </c>
    </row>
    <row r="56" spans="1:7" x14ac:dyDescent="0.2">
      <c r="A56" s="207" t="s">
        <v>143</v>
      </c>
      <c r="B56" s="207">
        <v>41330</v>
      </c>
      <c r="C56" s="207" t="s">
        <v>178</v>
      </c>
      <c r="D56" s="208">
        <v>93004.2</v>
      </c>
      <c r="E56" s="208">
        <v>153000.98000000001</v>
      </c>
      <c r="F56" s="208">
        <v>20667.599999999999</v>
      </c>
      <c r="G56" s="208">
        <v>266672.78000000003</v>
      </c>
    </row>
    <row r="57" spans="1:7" x14ac:dyDescent="0.2">
      <c r="A57" s="207" t="s">
        <v>143</v>
      </c>
      <c r="B57" s="207">
        <v>41332</v>
      </c>
      <c r="C57" s="207" t="s">
        <v>179</v>
      </c>
      <c r="D57" s="208">
        <v>47105.89</v>
      </c>
      <c r="E57" s="208">
        <v>77493.78</v>
      </c>
      <c r="F57" s="208">
        <v>10467.98</v>
      </c>
      <c r="G57" s="208">
        <v>135067.65</v>
      </c>
    </row>
    <row r="58" spans="1:7" x14ac:dyDescent="0.2">
      <c r="A58" s="207" t="s">
        <v>143</v>
      </c>
      <c r="B58" s="207">
        <v>41392</v>
      </c>
      <c r="C58" s="207" t="s">
        <v>180</v>
      </c>
      <c r="D58" s="208">
        <v>23796.93</v>
      </c>
      <c r="E58" s="208">
        <v>39148.269999999997</v>
      </c>
      <c r="F58" s="208">
        <v>5288.21</v>
      </c>
      <c r="G58" s="208">
        <v>68233.41</v>
      </c>
    </row>
    <row r="59" spans="1:7" x14ac:dyDescent="0.2">
      <c r="A59" s="207" t="s">
        <v>143</v>
      </c>
      <c r="B59" s="207">
        <v>41425</v>
      </c>
      <c r="C59" s="207" t="s">
        <v>181</v>
      </c>
      <c r="D59" s="208">
        <v>65842.080000000002</v>
      </c>
      <c r="E59" s="208">
        <v>108316.65</v>
      </c>
      <c r="F59" s="208">
        <v>14631.57</v>
      </c>
      <c r="G59" s="208">
        <v>188790.3</v>
      </c>
    </row>
    <row r="60" spans="1:7" x14ac:dyDescent="0.2">
      <c r="A60" s="207" t="s">
        <v>143</v>
      </c>
      <c r="B60" s="207">
        <v>41439</v>
      </c>
      <c r="C60" s="207" t="s">
        <v>182</v>
      </c>
      <c r="D60" s="208">
        <v>41612.019999999997</v>
      </c>
      <c r="E60" s="208">
        <v>68455.839999999997</v>
      </c>
      <c r="F60" s="208">
        <v>9247.1200000000008</v>
      </c>
      <c r="G60" s="208">
        <v>119314.98</v>
      </c>
    </row>
    <row r="61" spans="1:7" x14ac:dyDescent="0.2">
      <c r="A61" s="207" t="s">
        <v>143</v>
      </c>
      <c r="B61" s="207">
        <v>41604</v>
      </c>
      <c r="C61" s="207" t="s">
        <v>183</v>
      </c>
      <c r="D61" s="208">
        <v>23761.759999999998</v>
      </c>
      <c r="E61" s="208">
        <v>39090.42</v>
      </c>
      <c r="F61" s="208">
        <v>5280.39</v>
      </c>
      <c r="G61" s="208">
        <v>68132.570000000007</v>
      </c>
    </row>
    <row r="62" spans="1:7" x14ac:dyDescent="0.2">
      <c r="A62" s="207" t="s">
        <v>143</v>
      </c>
      <c r="B62" s="207">
        <v>41605</v>
      </c>
      <c r="C62" s="207" t="s">
        <v>184</v>
      </c>
      <c r="D62" s="208">
        <v>31616.98</v>
      </c>
      <c r="E62" s="208">
        <v>52013.01</v>
      </c>
      <c r="F62" s="208">
        <v>7025.99</v>
      </c>
      <c r="G62" s="208">
        <v>90655.98</v>
      </c>
    </row>
    <row r="63" spans="1:7" x14ac:dyDescent="0.2">
      <c r="C63" s="210" t="s">
        <v>252</v>
      </c>
      <c r="D63" s="211">
        <f>SUBTOTAL(9,D3:D62)</f>
        <v>3512852.5900000008</v>
      </c>
      <c r="E63" s="211">
        <f>SUBTOTAL(9,E3:E62)</f>
        <v>5778985.1600000001</v>
      </c>
      <c r="F63" s="211">
        <f>SUBTOTAL(9,F3:F62)</f>
        <v>780633.89999999991</v>
      </c>
      <c r="G63" s="211">
        <f>SUBTOTAL(9,G3:G62)</f>
        <v>10072471.650000006</v>
      </c>
    </row>
  </sheetData>
  <autoFilter ref="A1:H1"/>
  <mergeCells count="3">
    <mergeCell ref="A1:A2"/>
    <mergeCell ref="B1:B2"/>
    <mergeCell ref="C1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6" sqref="J16"/>
    </sheetView>
  </sheetViews>
  <sheetFormatPr defaultColWidth="9.125" defaultRowHeight="14.25" x14ac:dyDescent="0.2"/>
  <cols>
    <col min="1" max="1" width="9.125" style="243"/>
    <col min="2" max="2" width="14.625" style="243" bestFit="1" customWidth="1"/>
    <col min="3" max="3" width="7.125" style="243" customWidth="1"/>
    <col min="4" max="4" width="55.625" style="243" customWidth="1"/>
    <col min="5" max="8" width="18" style="243" bestFit="1" customWidth="1"/>
    <col min="9" max="16384" width="9.125" style="243"/>
  </cols>
  <sheetData>
    <row r="1" spans="1:8" x14ac:dyDescent="0.2">
      <c r="A1" s="270" t="s">
        <v>26</v>
      </c>
      <c r="B1" s="268" t="s">
        <v>58</v>
      </c>
      <c r="C1" s="268" t="s">
        <v>5</v>
      </c>
      <c r="D1" s="268" t="s">
        <v>59</v>
      </c>
      <c r="E1" s="241" t="s">
        <v>76</v>
      </c>
      <c r="F1" s="241" t="s">
        <v>77</v>
      </c>
      <c r="G1" s="241" t="s">
        <v>78</v>
      </c>
      <c r="H1" s="242" t="s">
        <v>97</v>
      </c>
    </row>
    <row r="2" spans="1:8" ht="15" thickBot="1" x14ac:dyDescent="0.25">
      <c r="A2" s="270"/>
      <c r="B2" s="269"/>
      <c r="C2" s="269"/>
      <c r="D2" s="269"/>
      <c r="E2" s="244">
        <v>31176252</v>
      </c>
      <c r="F2" s="244">
        <v>51287979</v>
      </c>
      <c r="G2" s="244">
        <v>6928056</v>
      </c>
      <c r="H2" s="245">
        <v>89392287</v>
      </c>
    </row>
    <row r="3" spans="1:8" x14ac:dyDescent="0.2">
      <c r="A3" s="227">
        <v>1</v>
      </c>
      <c r="B3" s="214" t="s">
        <v>101</v>
      </c>
      <c r="C3" s="214">
        <v>21430</v>
      </c>
      <c r="D3" s="214" t="s">
        <v>111</v>
      </c>
      <c r="E3" s="215">
        <v>139013.32999999999</v>
      </c>
      <c r="F3" s="215">
        <v>228690.49</v>
      </c>
      <c r="G3" s="215">
        <v>30891.85</v>
      </c>
      <c r="H3" s="216">
        <v>398595.67</v>
      </c>
    </row>
    <row r="4" spans="1:8" x14ac:dyDescent="0.2">
      <c r="A4" s="228">
        <v>2</v>
      </c>
      <c r="B4" s="217" t="s">
        <v>101</v>
      </c>
      <c r="C4" s="217">
        <v>22868</v>
      </c>
      <c r="D4" s="217" t="s">
        <v>114</v>
      </c>
      <c r="E4" s="218">
        <v>125924.4</v>
      </c>
      <c r="F4" s="218">
        <v>207157.86</v>
      </c>
      <c r="G4" s="218">
        <v>27983.19</v>
      </c>
      <c r="H4" s="219">
        <v>361065.45</v>
      </c>
    </row>
    <row r="5" spans="1:8" x14ac:dyDescent="0.2">
      <c r="A5" s="228">
        <v>3</v>
      </c>
      <c r="B5" s="217" t="s">
        <v>101</v>
      </c>
      <c r="C5" s="217">
        <v>23821</v>
      </c>
      <c r="D5" s="217" t="s">
        <v>120</v>
      </c>
      <c r="E5" s="218">
        <v>101408.06</v>
      </c>
      <c r="F5" s="218">
        <v>166826.15</v>
      </c>
      <c r="G5" s="218">
        <v>22535.119999999999</v>
      </c>
      <c r="H5" s="219">
        <v>290769.33</v>
      </c>
    </row>
    <row r="6" spans="1:8" x14ac:dyDescent="0.2">
      <c r="A6" s="228">
        <v>4</v>
      </c>
      <c r="B6" s="217" t="s">
        <v>101</v>
      </c>
      <c r="C6" s="217">
        <v>22971</v>
      </c>
      <c r="D6" s="217" t="s">
        <v>116</v>
      </c>
      <c r="E6" s="218">
        <v>100017.56</v>
      </c>
      <c r="F6" s="218">
        <v>164538.64000000001</v>
      </c>
      <c r="G6" s="218">
        <v>22226.12</v>
      </c>
      <c r="H6" s="219">
        <v>286782.32</v>
      </c>
    </row>
    <row r="7" spans="1:8" x14ac:dyDescent="0.2">
      <c r="A7" s="228">
        <v>5</v>
      </c>
      <c r="B7" s="217" t="s">
        <v>101</v>
      </c>
      <c r="C7" s="217">
        <v>21429</v>
      </c>
      <c r="D7" s="217" t="s">
        <v>110</v>
      </c>
      <c r="E7" s="218">
        <v>86362.05</v>
      </c>
      <c r="F7" s="218">
        <v>142074</v>
      </c>
      <c r="G7" s="218">
        <v>19191.57</v>
      </c>
      <c r="H7" s="219">
        <v>247627.62</v>
      </c>
    </row>
    <row r="8" spans="1:8" x14ac:dyDescent="0.2">
      <c r="A8" s="228">
        <v>6</v>
      </c>
      <c r="B8" s="217" t="s">
        <v>101</v>
      </c>
      <c r="C8" s="217">
        <v>23822</v>
      </c>
      <c r="D8" s="217" t="s">
        <v>121</v>
      </c>
      <c r="E8" s="218">
        <v>83677.3</v>
      </c>
      <c r="F8" s="218">
        <v>137657.32</v>
      </c>
      <c r="G8" s="218">
        <v>18594.95</v>
      </c>
      <c r="H8" s="219">
        <v>239929.57</v>
      </c>
    </row>
    <row r="9" spans="1:8" x14ac:dyDescent="0.2">
      <c r="A9" s="228">
        <v>7</v>
      </c>
      <c r="B9" s="217" t="s">
        <v>101</v>
      </c>
      <c r="C9" s="217">
        <v>23820</v>
      </c>
      <c r="D9" s="217" t="s">
        <v>119</v>
      </c>
      <c r="E9" s="218">
        <v>77103.88</v>
      </c>
      <c r="F9" s="218">
        <v>126843.4</v>
      </c>
      <c r="G9" s="218">
        <v>17134.2</v>
      </c>
      <c r="H9" s="219">
        <v>221081.48</v>
      </c>
    </row>
    <row r="10" spans="1:8" x14ac:dyDescent="0.2">
      <c r="A10" s="228">
        <v>8</v>
      </c>
      <c r="B10" s="217" t="s">
        <v>101</v>
      </c>
      <c r="C10" s="217">
        <v>23764</v>
      </c>
      <c r="D10" s="217" t="s">
        <v>118</v>
      </c>
      <c r="E10" s="218">
        <v>76762.539999999994</v>
      </c>
      <c r="F10" s="218">
        <v>126281.86</v>
      </c>
      <c r="G10" s="218">
        <v>17058.34</v>
      </c>
      <c r="H10" s="219">
        <v>220102.74</v>
      </c>
    </row>
    <row r="11" spans="1:8" x14ac:dyDescent="0.2">
      <c r="A11" s="228">
        <v>9</v>
      </c>
      <c r="B11" s="217" t="s">
        <v>101</v>
      </c>
      <c r="C11" s="217">
        <v>41434</v>
      </c>
      <c r="D11" s="217" t="s">
        <v>129</v>
      </c>
      <c r="E11" s="218">
        <v>73333.440000000002</v>
      </c>
      <c r="F11" s="218">
        <v>120640.66</v>
      </c>
      <c r="G11" s="218">
        <v>16296.32</v>
      </c>
      <c r="H11" s="219">
        <v>210270.42</v>
      </c>
    </row>
    <row r="12" spans="1:8" ht="15" thickBot="1" x14ac:dyDescent="0.25">
      <c r="A12" s="229">
        <v>10</v>
      </c>
      <c r="B12" s="220" t="s">
        <v>101</v>
      </c>
      <c r="C12" s="220">
        <v>23763</v>
      </c>
      <c r="D12" s="220" t="s">
        <v>117</v>
      </c>
      <c r="E12" s="221">
        <v>62709.9</v>
      </c>
      <c r="F12" s="221">
        <v>103163.9</v>
      </c>
      <c r="G12" s="221">
        <v>13935.53</v>
      </c>
      <c r="H12" s="222">
        <v>179809.33</v>
      </c>
    </row>
    <row r="13" spans="1:8" x14ac:dyDescent="0.2">
      <c r="A13" s="246">
        <v>11</v>
      </c>
      <c r="B13" s="212" t="s">
        <v>101</v>
      </c>
      <c r="C13" s="212">
        <v>22604</v>
      </c>
      <c r="D13" s="212" t="s">
        <v>112</v>
      </c>
      <c r="E13" s="213">
        <v>61446.11</v>
      </c>
      <c r="F13" s="213">
        <v>101084.84</v>
      </c>
      <c r="G13" s="213">
        <v>13654.69</v>
      </c>
      <c r="H13" s="213">
        <v>176185.64</v>
      </c>
    </row>
    <row r="14" spans="1:8" x14ac:dyDescent="0.2">
      <c r="A14" s="247">
        <v>12</v>
      </c>
      <c r="B14" s="205" t="s">
        <v>101</v>
      </c>
      <c r="C14" s="205">
        <v>23933</v>
      </c>
      <c r="D14" s="205" t="s">
        <v>124</v>
      </c>
      <c r="E14" s="206">
        <v>61145.42</v>
      </c>
      <c r="F14" s="206">
        <v>100590.17</v>
      </c>
      <c r="G14" s="206">
        <v>13587.87</v>
      </c>
      <c r="H14" s="206">
        <v>175323.46</v>
      </c>
    </row>
    <row r="15" spans="1:8" x14ac:dyDescent="0.2">
      <c r="A15" s="247">
        <v>13</v>
      </c>
      <c r="B15" s="205" t="s">
        <v>101</v>
      </c>
      <c r="C15" s="205">
        <v>41433</v>
      </c>
      <c r="D15" s="205" t="s">
        <v>128</v>
      </c>
      <c r="E15" s="206">
        <v>59758.62</v>
      </c>
      <c r="F15" s="206">
        <v>98308.75</v>
      </c>
      <c r="G15" s="206">
        <v>13279.69</v>
      </c>
      <c r="H15" s="206">
        <v>171347.06</v>
      </c>
    </row>
    <row r="16" spans="1:8" x14ac:dyDescent="0.2">
      <c r="A16" s="247">
        <v>14</v>
      </c>
      <c r="B16" s="205" t="s">
        <v>101</v>
      </c>
      <c r="C16" s="205">
        <v>22970</v>
      </c>
      <c r="D16" s="205" t="s">
        <v>115</v>
      </c>
      <c r="E16" s="206">
        <v>47298.09</v>
      </c>
      <c r="F16" s="206">
        <v>77809.98</v>
      </c>
      <c r="G16" s="206">
        <v>10510.69</v>
      </c>
      <c r="H16" s="206">
        <v>135618.76</v>
      </c>
    </row>
    <row r="17" spans="1:8" x14ac:dyDescent="0.2">
      <c r="A17" s="247">
        <v>15</v>
      </c>
      <c r="B17" s="205" t="s">
        <v>101</v>
      </c>
      <c r="C17" s="205">
        <v>23918</v>
      </c>
      <c r="D17" s="205" t="s">
        <v>123</v>
      </c>
      <c r="E17" s="206">
        <v>45685.36</v>
      </c>
      <c r="F17" s="206">
        <v>75156.88</v>
      </c>
      <c r="G17" s="206">
        <v>10152.299999999999</v>
      </c>
      <c r="H17" s="206">
        <v>130994.54</v>
      </c>
    </row>
    <row r="18" spans="1:8" x14ac:dyDescent="0.2">
      <c r="A18" s="247">
        <v>16</v>
      </c>
      <c r="B18" s="205" t="s">
        <v>101</v>
      </c>
      <c r="C18" s="205">
        <v>23836</v>
      </c>
      <c r="D18" s="205" t="s">
        <v>122</v>
      </c>
      <c r="E18" s="206">
        <v>44543.64</v>
      </c>
      <c r="F18" s="206">
        <v>73278.600000000006</v>
      </c>
      <c r="G18" s="206">
        <v>9898.59</v>
      </c>
      <c r="H18" s="206">
        <v>127720.83</v>
      </c>
    </row>
    <row r="19" spans="1:8" x14ac:dyDescent="0.2">
      <c r="A19" s="247">
        <v>17</v>
      </c>
      <c r="B19" s="205" t="s">
        <v>101</v>
      </c>
      <c r="C19" s="205">
        <v>41435</v>
      </c>
      <c r="D19" s="205" t="s">
        <v>130</v>
      </c>
      <c r="E19" s="206">
        <v>44526.73</v>
      </c>
      <c r="F19" s="206">
        <v>73250.81</v>
      </c>
      <c r="G19" s="206">
        <v>9894.83</v>
      </c>
      <c r="H19" s="206">
        <v>127672.37</v>
      </c>
    </row>
    <row r="20" spans="1:8" x14ac:dyDescent="0.2">
      <c r="A20" s="247">
        <v>18</v>
      </c>
      <c r="B20" s="205" t="s">
        <v>101</v>
      </c>
      <c r="C20" s="205">
        <v>41427</v>
      </c>
      <c r="D20" s="205" t="s">
        <v>127</v>
      </c>
      <c r="E20" s="206">
        <v>26729.95</v>
      </c>
      <c r="F20" s="206">
        <v>43973.38</v>
      </c>
      <c r="G20" s="206">
        <v>5939.99</v>
      </c>
      <c r="H20" s="206">
        <v>76643.320000000007</v>
      </c>
    </row>
    <row r="21" spans="1:8" x14ac:dyDescent="0.2">
      <c r="A21" s="247">
        <v>19</v>
      </c>
      <c r="B21" s="205" t="s">
        <v>101</v>
      </c>
      <c r="C21" s="205">
        <v>41524</v>
      </c>
      <c r="D21" s="205" t="s">
        <v>131</v>
      </c>
      <c r="E21" s="206">
        <v>22994.03</v>
      </c>
      <c r="F21" s="206">
        <v>37827.43</v>
      </c>
      <c r="G21" s="206">
        <v>5109.79</v>
      </c>
      <c r="H21" s="206">
        <v>65931.25</v>
      </c>
    </row>
    <row r="22" spans="1:8" x14ac:dyDescent="0.2">
      <c r="A22" s="247">
        <v>20</v>
      </c>
      <c r="B22" s="205" t="s">
        <v>101</v>
      </c>
      <c r="C22" s="205">
        <v>21428</v>
      </c>
      <c r="D22" s="205" t="s">
        <v>109</v>
      </c>
      <c r="E22" s="206">
        <v>16368.47</v>
      </c>
      <c r="F22" s="206">
        <v>26927.74</v>
      </c>
      <c r="G22" s="206">
        <v>3637.44</v>
      </c>
      <c r="H22" s="206">
        <v>46933.65</v>
      </c>
    </row>
    <row r="23" spans="1:8" x14ac:dyDescent="0.2">
      <c r="A23" s="247">
        <v>21</v>
      </c>
      <c r="B23" s="205" t="s">
        <v>101</v>
      </c>
      <c r="C23" s="205">
        <v>41609</v>
      </c>
      <c r="D23" s="205" t="s">
        <v>132</v>
      </c>
      <c r="E23" s="206">
        <v>13200.28</v>
      </c>
      <c r="F23" s="206">
        <v>21715.75</v>
      </c>
      <c r="G23" s="206">
        <v>2933.4</v>
      </c>
      <c r="H23" s="206">
        <v>37849.43</v>
      </c>
    </row>
    <row r="24" spans="1:8" x14ac:dyDescent="0.2">
      <c r="A24" s="247">
        <v>22</v>
      </c>
      <c r="B24" s="205" t="s">
        <v>101</v>
      </c>
      <c r="C24" s="205">
        <v>41627</v>
      </c>
      <c r="D24" s="205" t="s">
        <v>142</v>
      </c>
      <c r="E24" s="206">
        <v>9857.19</v>
      </c>
      <c r="F24" s="206">
        <v>16216.05</v>
      </c>
      <c r="G24" s="206">
        <v>2190.4899999999998</v>
      </c>
      <c r="H24" s="206">
        <v>28263.73</v>
      </c>
    </row>
    <row r="25" spans="1:8" x14ac:dyDescent="0.2">
      <c r="A25" s="247">
        <v>23</v>
      </c>
      <c r="B25" s="205" t="s">
        <v>101</v>
      </c>
      <c r="C25" s="205">
        <v>41615</v>
      </c>
      <c r="D25" s="205" t="s">
        <v>138</v>
      </c>
      <c r="E25" s="206">
        <v>9239.44</v>
      </c>
      <c r="F25" s="206">
        <v>15199.79</v>
      </c>
      <c r="G25" s="206">
        <v>2053.21</v>
      </c>
      <c r="H25" s="206">
        <v>26492.44</v>
      </c>
    </row>
    <row r="26" spans="1:8" x14ac:dyDescent="0.2">
      <c r="A26" s="247">
        <v>24</v>
      </c>
      <c r="B26" s="205" t="s">
        <v>101</v>
      </c>
      <c r="C26" s="205">
        <v>41611</v>
      </c>
      <c r="D26" s="205" t="s">
        <v>134</v>
      </c>
      <c r="E26" s="206">
        <v>8151.32</v>
      </c>
      <c r="F26" s="206">
        <v>13409.71</v>
      </c>
      <c r="G26" s="206">
        <v>1811.4</v>
      </c>
      <c r="H26" s="206">
        <v>23372.43</v>
      </c>
    </row>
    <row r="27" spans="1:8" x14ac:dyDescent="0.2">
      <c r="A27" s="247">
        <v>25</v>
      </c>
      <c r="B27" s="205" t="s">
        <v>101</v>
      </c>
      <c r="C27" s="205">
        <v>41612</v>
      </c>
      <c r="D27" s="205" t="s">
        <v>135</v>
      </c>
      <c r="E27" s="206">
        <v>5329.96</v>
      </c>
      <c r="F27" s="206">
        <v>8768.2999999999993</v>
      </c>
      <c r="G27" s="206">
        <v>1184.43</v>
      </c>
      <c r="H27" s="206">
        <v>15282.69</v>
      </c>
    </row>
    <row r="28" spans="1:8" x14ac:dyDescent="0.2">
      <c r="A28" s="247">
        <v>26</v>
      </c>
      <c r="B28" s="205" t="s">
        <v>101</v>
      </c>
      <c r="C28" s="205">
        <v>41613</v>
      </c>
      <c r="D28" s="205" t="s">
        <v>136</v>
      </c>
      <c r="E28" s="206">
        <v>5297.52</v>
      </c>
      <c r="F28" s="206">
        <v>8714.93</v>
      </c>
      <c r="G28" s="206">
        <v>1177.23</v>
      </c>
      <c r="H28" s="206">
        <v>15189.68</v>
      </c>
    </row>
    <row r="29" spans="1:8" x14ac:dyDescent="0.2">
      <c r="A29" s="247">
        <v>27</v>
      </c>
      <c r="B29" s="205" t="s">
        <v>101</v>
      </c>
      <c r="C29" s="205">
        <v>41626</v>
      </c>
      <c r="D29" s="205" t="s">
        <v>141</v>
      </c>
      <c r="E29" s="206">
        <v>4810.66</v>
      </c>
      <c r="F29" s="206">
        <v>7914.01</v>
      </c>
      <c r="G29" s="206">
        <v>1069.04</v>
      </c>
      <c r="H29" s="206">
        <v>13793.71</v>
      </c>
    </row>
    <row r="30" spans="1:8" x14ac:dyDescent="0.2">
      <c r="A30" s="247">
        <v>28</v>
      </c>
      <c r="B30" s="205" t="s">
        <v>101</v>
      </c>
      <c r="C30" s="205">
        <v>41625</v>
      </c>
      <c r="D30" s="205" t="s">
        <v>140</v>
      </c>
      <c r="E30" s="206">
        <v>4720.51</v>
      </c>
      <c r="F30" s="206">
        <v>7765.7</v>
      </c>
      <c r="G30" s="206">
        <v>1049</v>
      </c>
      <c r="H30" s="206">
        <v>13535.21</v>
      </c>
    </row>
    <row r="31" spans="1:8" x14ac:dyDescent="0.2">
      <c r="A31" s="247">
        <v>29</v>
      </c>
      <c r="B31" s="205" t="s">
        <v>101</v>
      </c>
      <c r="C31" s="205">
        <v>41610</v>
      </c>
      <c r="D31" s="205" t="s">
        <v>133</v>
      </c>
      <c r="E31" s="206">
        <v>2711.58</v>
      </c>
      <c r="F31" s="206">
        <v>4460.8100000000004</v>
      </c>
      <c r="G31" s="206">
        <v>602.57000000000005</v>
      </c>
      <c r="H31" s="206">
        <v>7774.96</v>
      </c>
    </row>
    <row r="32" spans="1:8" x14ac:dyDescent="0.2">
      <c r="A32" s="247">
        <v>30</v>
      </c>
      <c r="B32" s="205" t="s">
        <v>101</v>
      </c>
      <c r="C32" s="205">
        <v>41614</v>
      </c>
      <c r="D32" s="205" t="s">
        <v>137</v>
      </c>
      <c r="E32" s="206">
        <v>2054.84</v>
      </c>
      <c r="F32" s="206">
        <v>3380.42</v>
      </c>
      <c r="G32" s="206">
        <v>456.63</v>
      </c>
      <c r="H32" s="206">
        <v>5891.89</v>
      </c>
    </row>
    <row r="33" spans="1:8" x14ac:dyDescent="0.2">
      <c r="A33" s="247">
        <v>31</v>
      </c>
      <c r="B33" s="205" t="s">
        <v>101</v>
      </c>
      <c r="C33" s="205">
        <v>41624</v>
      </c>
      <c r="D33" s="205" t="s">
        <v>139</v>
      </c>
      <c r="E33" s="206">
        <v>1415.92</v>
      </c>
      <c r="F33" s="206">
        <v>2329.3200000000002</v>
      </c>
      <c r="G33" s="206">
        <v>314.64999999999998</v>
      </c>
      <c r="H33" s="206">
        <v>4059.89</v>
      </c>
    </row>
  </sheetData>
  <autoFilter ref="B1:H1">
    <sortState ref="B4:H33">
      <sortCondition descending="1" ref="H1"/>
    </sortState>
  </autoFilter>
  <mergeCells count="4">
    <mergeCell ref="B1:B2"/>
    <mergeCell ref="C1:C2"/>
    <mergeCell ref="D1:D2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8" sqref="E18"/>
    </sheetView>
  </sheetViews>
  <sheetFormatPr defaultColWidth="9.125" defaultRowHeight="14.25" x14ac:dyDescent="0.2"/>
  <cols>
    <col min="1" max="1" width="9.125" style="249"/>
    <col min="2" max="2" width="14.625" style="243" bestFit="1" customWidth="1"/>
    <col min="3" max="3" width="7.125" style="243" customWidth="1"/>
    <col min="4" max="4" width="55.625" style="243" customWidth="1"/>
    <col min="5" max="8" width="18" style="243" bestFit="1" customWidth="1"/>
    <col min="9" max="16384" width="9.125" style="243"/>
  </cols>
  <sheetData>
    <row r="1" spans="1:8" s="248" customFormat="1" ht="12.75" x14ac:dyDescent="0.2">
      <c r="A1" s="268" t="s">
        <v>26</v>
      </c>
      <c r="B1" s="268" t="s">
        <v>58</v>
      </c>
      <c r="C1" s="268" t="s">
        <v>5</v>
      </c>
      <c r="D1" s="268" t="s">
        <v>59</v>
      </c>
      <c r="E1" s="241" t="s">
        <v>76</v>
      </c>
      <c r="F1" s="241" t="s">
        <v>77</v>
      </c>
      <c r="G1" s="241" t="s">
        <v>78</v>
      </c>
      <c r="H1" s="242" t="s">
        <v>97</v>
      </c>
    </row>
    <row r="2" spans="1:8" s="248" customFormat="1" ht="13.5" thickBot="1" x14ac:dyDescent="0.25">
      <c r="A2" s="269"/>
      <c r="B2" s="269"/>
      <c r="C2" s="269"/>
      <c r="D2" s="269"/>
      <c r="E2" s="244">
        <v>31176252</v>
      </c>
      <c r="F2" s="244">
        <v>51287979</v>
      </c>
      <c r="G2" s="244">
        <v>6928056</v>
      </c>
      <c r="H2" s="245">
        <v>89392287</v>
      </c>
    </row>
    <row r="3" spans="1:8" x14ac:dyDescent="0.2">
      <c r="A3" s="250">
        <v>1</v>
      </c>
      <c r="B3" s="251" t="s">
        <v>143</v>
      </c>
      <c r="C3" s="251">
        <v>28013</v>
      </c>
      <c r="D3" s="251" t="s">
        <v>166</v>
      </c>
      <c r="E3" s="252">
        <v>128911.25</v>
      </c>
      <c r="F3" s="252">
        <v>212071.58</v>
      </c>
      <c r="G3" s="252">
        <v>28646.94</v>
      </c>
      <c r="H3" s="253">
        <v>369629.77</v>
      </c>
    </row>
    <row r="4" spans="1:8" x14ac:dyDescent="0.2">
      <c r="A4" s="254">
        <v>2</v>
      </c>
      <c r="B4" s="255" t="s">
        <v>143</v>
      </c>
      <c r="C4" s="255">
        <v>31161</v>
      </c>
      <c r="D4" s="255" t="s">
        <v>169</v>
      </c>
      <c r="E4" s="256">
        <v>127570.89</v>
      </c>
      <c r="F4" s="256">
        <v>209866.56</v>
      </c>
      <c r="G4" s="256">
        <v>28349.09</v>
      </c>
      <c r="H4" s="257">
        <v>365786.54</v>
      </c>
    </row>
    <row r="5" spans="1:8" x14ac:dyDescent="0.2">
      <c r="A5" s="254">
        <v>3</v>
      </c>
      <c r="B5" s="255" t="s">
        <v>143</v>
      </c>
      <c r="C5" s="255">
        <v>41317</v>
      </c>
      <c r="D5" s="255" t="s">
        <v>174</v>
      </c>
      <c r="E5" s="256">
        <v>126171.17</v>
      </c>
      <c r="F5" s="256">
        <v>207563.88</v>
      </c>
      <c r="G5" s="256">
        <v>28038.04</v>
      </c>
      <c r="H5" s="257">
        <v>361773.09</v>
      </c>
    </row>
    <row r="6" spans="1:8" x14ac:dyDescent="0.2">
      <c r="A6" s="254">
        <v>4</v>
      </c>
      <c r="B6" s="255" t="s">
        <v>143</v>
      </c>
      <c r="C6" s="255">
        <v>24042</v>
      </c>
      <c r="D6" s="255" t="s">
        <v>159</v>
      </c>
      <c r="E6" s="256">
        <v>123457.84</v>
      </c>
      <c r="F6" s="256">
        <v>203100.19</v>
      </c>
      <c r="G6" s="256">
        <v>27435.08</v>
      </c>
      <c r="H6" s="257">
        <v>353993.11</v>
      </c>
    </row>
    <row r="7" spans="1:8" x14ac:dyDescent="0.2">
      <c r="A7" s="254">
        <v>5</v>
      </c>
      <c r="B7" s="255" t="s">
        <v>143</v>
      </c>
      <c r="C7" s="255">
        <v>24041</v>
      </c>
      <c r="D7" s="255" t="s">
        <v>158</v>
      </c>
      <c r="E7" s="256">
        <v>110690.2</v>
      </c>
      <c r="F7" s="256">
        <v>182096.18</v>
      </c>
      <c r="G7" s="256">
        <v>24597.82</v>
      </c>
      <c r="H7" s="257">
        <v>317384.2</v>
      </c>
    </row>
    <row r="8" spans="1:8" x14ac:dyDescent="0.2">
      <c r="A8" s="254">
        <v>6</v>
      </c>
      <c r="B8" s="255" t="s">
        <v>143</v>
      </c>
      <c r="C8" s="255">
        <v>40855</v>
      </c>
      <c r="D8" s="255" t="s">
        <v>171</v>
      </c>
      <c r="E8" s="256">
        <v>110231.02</v>
      </c>
      <c r="F8" s="256">
        <v>181340.78</v>
      </c>
      <c r="G8" s="256">
        <v>24495.78</v>
      </c>
      <c r="H8" s="257">
        <v>316067.58</v>
      </c>
    </row>
    <row r="9" spans="1:8" x14ac:dyDescent="0.2">
      <c r="A9" s="254">
        <v>7</v>
      </c>
      <c r="B9" s="255" t="s">
        <v>143</v>
      </c>
      <c r="C9" s="255">
        <v>24924</v>
      </c>
      <c r="D9" s="255" t="s">
        <v>163</v>
      </c>
      <c r="E9" s="256">
        <v>104850.2</v>
      </c>
      <c r="F9" s="256">
        <v>172488.85</v>
      </c>
      <c r="G9" s="256">
        <v>23300.05</v>
      </c>
      <c r="H9" s="257">
        <v>300639.09999999998</v>
      </c>
    </row>
    <row r="10" spans="1:8" x14ac:dyDescent="0.2">
      <c r="A10" s="254">
        <v>8</v>
      </c>
      <c r="B10" s="255" t="s">
        <v>143</v>
      </c>
      <c r="C10" s="255">
        <v>31158</v>
      </c>
      <c r="D10" s="255" t="s">
        <v>168</v>
      </c>
      <c r="E10" s="256">
        <v>101527.92</v>
      </c>
      <c r="F10" s="256">
        <v>167023.32999999999</v>
      </c>
      <c r="G10" s="256">
        <v>22561.759999999998</v>
      </c>
      <c r="H10" s="257">
        <v>291113.01</v>
      </c>
    </row>
    <row r="11" spans="1:8" x14ac:dyDescent="0.2">
      <c r="A11" s="254">
        <v>9</v>
      </c>
      <c r="B11" s="255" t="s">
        <v>143</v>
      </c>
      <c r="C11" s="255">
        <v>24707</v>
      </c>
      <c r="D11" s="255" t="s">
        <v>162</v>
      </c>
      <c r="E11" s="256">
        <v>101316.07</v>
      </c>
      <c r="F11" s="256">
        <v>166674.82</v>
      </c>
      <c r="G11" s="256">
        <v>22514.68</v>
      </c>
      <c r="H11" s="257">
        <v>290505.57</v>
      </c>
    </row>
    <row r="12" spans="1:8" ht="15" thickBot="1" x14ac:dyDescent="0.25">
      <c r="A12" s="258">
        <v>10</v>
      </c>
      <c r="B12" s="259" t="s">
        <v>143</v>
      </c>
      <c r="C12" s="259">
        <v>41330</v>
      </c>
      <c r="D12" s="259" t="s">
        <v>178</v>
      </c>
      <c r="E12" s="260">
        <v>93004.2</v>
      </c>
      <c r="F12" s="260">
        <v>153000.98000000001</v>
      </c>
      <c r="G12" s="260">
        <v>20667.599999999999</v>
      </c>
      <c r="H12" s="261">
        <v>266672.78000000003</v>
      </c>
    </row>
    <row r="13" spans="1:8" x14ac:dyDescent="0.2">
      <c r="A13" s="224">
        <v>11</v>
      </c>
      <c r="B13" s="225" t="s">
        <v>143</v>
      </c>
      <c r="C13" s="225">
        <v>23947</v>
      </c>
      <c r="D13" s="225" t="s">
        <v>156</v>
      </c>
      <c r="E13" s="226">
        <v>80862.5</v>
      </c>
      <c r="F13" s="226">
        <v>133026.70000000001</v>
      </c>
      <c r="G13" s="226">
        <v>17969.439999999999</v>
      </c>
      <c r="H13" s="226">
        <v>231858.64</v>
      </c>
    </row>
    <row r="14" spans="1:8" x14ac:dyDescent="0.2">
      <c r="A14" s="223">
        <v>12</v>
      </c>
      <c r="B14" s="207" t="s">
        <v>143</v>
      </c>
      <c r="C14" s="207">
        <v>31157</v>
      </c>
      <c r="D14" s="207" t="s">
        <v>167</v>
      </c>
      <c r="E14" s="208">
        <v>79158.850000000006</v>
      </c>
      <c r="F14" s="208">
        <v>130224.04</v>
      </c>
      <c r="G14" s="208">
        <v>17590.86</v>
      </c>
      <c r="H14" s="208">
        <v>226973.75</v>
      </c>
    </row>
    <row r="15" spans="1:8" x14ac:dyDescent="0.2">
      <c r="A15" s="223">
        <v>13</v>
      </c>
      <c r="B15" s="207" t="s">
        <v>143</v>
      </c>
      <c r="C15" s="207">
        <v>41320</v>
      </c>
      <c r="D15" s="207" t="s">
        <v>176</v>
      </c>
      <c r="E15" s="208">
        <v>78133.600000000006</v>
      </c>
      <c r="F15" s="208">
        <v>128537.38</v>
      </c>
      <c r="G15" s="208">
        <v>17363.02</v>
      </c>
      <c r="H15" s="208">
        <v>224034</v>
      </c>
    </row>
    <row r="16" spans="1:8" x14ac:dyDescent="0.2">
      <c r="A16" s="223">
        <v>14</v>
      </c>
      <c r="B16" s="207" t="s">
        <v>143</v>
      </c>
      <c r="C16" s="207">
        <v>24925</v>
      </c>
      <c r="D16" s="207" t="s">
        <v>164</v>
      </c>
      <c r="E16" s="208">
        <v>77649.72</v>
      </c>
      <c r="F16" s="208">
        <v>127741.37</v>
      </c>
      <c r="G16" s="208">
        <v>17255.490000000002</v>
      </c>
      <c r="H16" s="208">
        <v>222646.58</v>
      </c>
    </row>
    <row r="17" spans="1:8" x14ac:dyDescent="0.2">
      <c r="A17" s="223">
        <v>15</v>
      </c>
      <c r="B17" s="207" t="s">
        <v>143</v>
      </c>
      <c r="C17" s="207">
        <v>23948</v>
      </c>
      <c r="D17" s="207" t="s">
        <v>157</v>
      </c>
      <c r="E17" s="208">
        <v>75764.42</v>
      </c>
      <c r="F17" s="208">
        <v>124639.86</v>
      </c>
      <c r="G17" s="208">
        <v>16836.54</v>
      </c>
      <c r="H17" s="208">
        <v>217240.82</v>
      </c>
    </row>
    <row r="18" spans="1:8" x14ac:dyDescent="0.2">
      <c r="A18" s="223">
        <v>16</v>
      </c>
      <c r="B18" s="207" t="s">
        <v>143</v>
      </c>
      <c r="C18" s="207">
        <v>40965</v>
      </c>
      <c r="D18" s="207" t="s">
        <v>173</v>
      </c>
      <c r="E18" s="208">
        <v>66652.25</v>
      </c>
      <c r="F18" s="208">
        <v>109649.46</v>
      </c>
      <c r="G18" s="208">
        <v>14811.61</v>
      </c>
      <c r="H18" s="208">
        <v>191113.32</v>
      </c>
    </row>
    <row r="19" spans="1:8" x14ac:dyDescent="0.2">
      <c r="A19" s="223">
        <v>17</v>
      </c>
      <c r="B19" s="207" t="s">
        <v>143</v>
      </c>
      <c r="C19" s="207">
        <v>28012</v>
      </c>
      <c r="D19" s="207" t="s">
        <v>165</v>
      </c>
      <c r="E19" s="208">
        <v>66126.45</v>
      </c>
      <c r="F19" s="208">
        <v>108784.47</v>
      </c>
      <c r="G19" s="208">
        <v>14694.77</v>
      </c>
      <c r="H19" s="208">
        <v>189605.69</v>
      </c>
    </row>
    <row r="20" spans="1:8" x14ac:dyDescent="0.2">
      <c r="A20" s="223">
        <v>18</v>
      </c>
      <c r="B20" s="207" t="s">
        <v>143</v>
      </c>
      <c r="C20" s="207">
        <v>41425</v>
      </c>
      <c r="D20" s="207" t="s">
        <v>181</v>
      </c>
      <c r="E20" s="208">
        <v>65842.080000000002</v>
      </c>
      <c r="F20" s="208">
        <v>108316.65</v>
      </c>
      <c r="G20" s="208">
        <v>14631.57</v>
      </c>
      <c r="H20" s="208">
        <v>188790.3</v>
      </c>
    </row>
    <row r="21" spans="1:8" x14ac:dyDescent="0.2">
      <c r="A21" s="223">
        <v>19</v>
      </c>
      <c r="B21" s="207" t="s">
        <v>143</v>
      </c>
      <c r="C21" s="207">
        <v>24192</v>
      </c>
      <c r="D21" s="207" t="s">
        <v>160</v>
      </c>
      <c r="E21" s="208">
        <v>52327.16</v>
      </c>
      <c r="F21" s="208">
        <v>86083.28</v>
      </c>
      <c r="G21" s="208">
        <v>11628.26</v>
      </c>
      <c r="H21" s="208">
        <v>150038.70000000001</v>
      </c>
    </row>
    <row r="22" spans="1:8" x14ac:dyDescent="0.2">
      <c r="A22" s="223">
        <v>20</v>
      </c>
      <c r="B22" s="207" t="s">
        <v>143</v>
      </c>
      <c r="C22" s="207">
        <v>41321</v>
      </c>
      <c r="D22" s="207" t="s">
        <v>177</v>
      </c>
      <c r="E22" s="208">
        <v>48406.03</v>
      </c>
      <c r="F22" s="208">
        <v>79632.639999999999</v>
      </c>
      <c r="G22" s="208">
        <v>10756.89</v>
      </c>
      <c r="H22" s="208">
        <v>138795.56</v>
      </c>
    </row>
    <row r="23" spans="1:8" x14ac:dyDescent="0.2">
      <c r="A23" s="223">
        <v>21</v>
      </c>
      <c r="B23" s="207" t="s">
        <v>143</v>
      </c>
      <c r="C23" s="207">
        <v>41332</v>
      </c>
      <c r="D23" s="207" t="s">
        <v>179</v>
      </c>
      <c r="E23" s="208">
        <v>47105.89</v>
      </c>
      <c r="F23" s="208">
        <v>77493.78</v>
      </c>
      <c r="G23" s="208">
        <v>10467.98</v>
      </c>
      <c r="H23" s="208">
        <v>135067.65</v>
      </c>
    </row>
    <row r="24" spans="1:8" x14ac:dyDescent="0.2">
      <c r="A24" s="223">
        <v>22</v>
      </c>
      <c r="B24" s="207" t="s">
        <v>143</v>
      </c>
      <c r="C24" s="207">
        <v>41439</v>
      </c>
      <c r="D24" s="207" t="s">
        <v>182</v>
      </c>
      <c r="E24" s="208">
        <v>41612.019999999997</v>
      </c>
      <c r="F24" s="208">
        <v>68455.839999999997</v>
      </c>
      <c r="G24" s="208">
        <v>9247.1200000000008</v>
      </c>
      <c r="H24" s="208">
        <v>119314.98</v>
      </c>
    </row>
    <row r="25" spans="1:8" x14ac:dyDescent="0.2">
      <c r="A25" s="223">
        <v>23</v>
      </c>
      <c r="B25" s="207" t="s">
        <v>143</v>
      </c>
      <c r="C25" s="207">
        <v>40964</v>
      </c>
      <c r="D25" s="207" t="s">
        <v>172</v>
      </c>
      <c r="E25" s="208">
        <v>39996.1</v>
      </c>
      <c r="F25" s="208">
        <v>65797.490000000005</v>
      </c>
      <c r="G25" s="208">
        <v>8888.02</v>
      </c>
      <c r="H25" s="208">
        <v>114681.61</v>
      </c>
    </row>
    <row r="26" spans="1:8" x14ac:dyDescent="0.2">
      <c r="A26" s="223">
        <v>24</v>
      </c>
      <c r="B26" s="207" t="s">
        <v>143</v>
      </c>
      <c r="C26" s="207">
        <v>41605</v>
      </c>
      <c r="D26" s="207" t="s">
        <v>184</v>
      </c>
      <c r="E26" s="208">
        <v>31616.98</v>
      </c>
      <c r="F26" s="208">
        <v>52013.01</v>
      </c>
      <c r="G26" s="208">
        <v>7025.99</v>
      </c>
      <c r="H26" s="208">
        <v>90655.98</v>
      </c>
    </row>
    <row r="27" spans="1:8" x14ac:dyDescent="0.2">
      <c r="A27" s="223">
        <v>25</v>
      </c>
      <c r="B27" s="207" t="s">
        <v>143</v>
      </c>
      <c r="C27" s="207">
        <v>41319</v>
      </c>
      <c r="D27" s="207" t="s">
        <v>175</v>
      </c>
      <c r="E27" s="208">
        <v>26114.45</v>
      </c>
      <c r="F27" s="208">
        <v>42960.82</v>
      </c>
      <c r="G27" s="208">
        <v>5803.21</v>
      </c>
      <c r="H27" s="208">
        <v>74878.48</v>
      </c>
    </row>
    <row r="28" spans="1:8" x14ac:dyDescent="0.2">
      <c r="A28" s="223">
        <v>26</v>
      </c>
      <c r="B28" s="207" t="s">
        <v>143</v>
      </c>
      <c r="C28" s="207">
        <v>41392</v>
      </c>
      <c r="D28" s="207" t="s">
        <v>180</v>
      </c>
      <c r="E28" s="208">
        <v>23796.93</v>
      </c>
      <c r="F28" s="208">
        <v>39148.269999999997</v>
      </c>
      <c r="G28" s="208">
        <v>5288.21</v>
      </c>
      <c r="H28" s="208">
        <v>68233.41</v>
      </c>
    </row>
    <row r="29" spans="1:8" x14ac:dyDescent="0.2">
      <c r="A29" s="223">
        <v>27</v>
      </c>
      <c r="B29" s="207" t="s">
        <v>143</v>
      </c>
      <c r="C29" s="207">
        <v>41604</v>
      </c>
      <c r="D29" s="207" t="s">
        <v>183</v>
      </c>
      <c r="E29" s="208">
        <v>23761.759999999998</v>
      </c>
      <c r="F29" s="208">
        <v>39090.42</v>
      </c>
      <c r="G29" s="208">
        <v>5280.39</v>
      </c>
      <c r="H29" s="208">
        <v>68132.570000000007</v>
      </c>
    </row>
    <row r="30" spans="1:8" x14ac:dyDescent="0.2">
      <c r="A30" s="223">
        <v>28</v>
      </c>
      <c r="B30" s="207" t="s">
        <v>143</v>
      </c>
      <c r="C30" s="207">
        <v>33160</v>
      </c>
      <c r="D30" s="207" t="s">
        <v>170</v>
      </c>
      <c r="E30" s="208">
        <v>22130.58</v>
      </c>
      <c r="F30" s="208">
        <v>36406.959999999999</v>
      </c>
      <c r="G30" s="208">
        <v>4917.91</v>
      </c>
      <c r="H30" s="208">
        <v>63455.45</v>
      </c>
    </row>
    <row r="31" spans="1:8" x14ac:dyDescent="0.2">
      <c r="A31" s="223">
        <v>29</v>
      </c>
      <c r="B31" s="207" t="s">
        <v>143</v>
      </c>
      <c r="C31" s="207">
        <v>24698</v>
      </c>
      <c r="D31" s="207" t="s">
        <v>161</v>
      </c>
      <c r="E31" s="208">
        <v>14465.96</v>
      </c>
      <c r="F31" s="208">
        <v>23797.919999999998</v>
      </c>
      <c r="G31" s="208">
        <v>3214.66</v>
      </c>
      <c r="H31" s="208">
        <v>41478.54</v>
      </c>
    </row>
  </sheetData>
  <autoFilter ref="B1:H1">
    <sortState ref="B4:H31">
      <sortCondition descending="1" ref="H1"/>
    </sortState>
  </autoFilter>
  <mergeCells count="4">
    <mergeCell ref="B1:B2"/>
    <mergeCell ref="C1:C2"/>
    <mergeCell ref="D1:D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งบประมาณ</vt:lpstr>
      <vt:lpstr>น้ำหนัก</vt:lpstr>
      <vt:lpstr>ร่างจัดสรร64</vt:lpstr>
      <vt:lpstr>Sheet1</vt:lpstr>
      <vt:lpstr>เอกชน</vt:lpstr>
      <vt:lpstr>จัดลำดับเอกชน_นนทบุรี</vt:lpstr>
      <vt:lpstr>จัดลำดับเอกชน_ปทุมธานี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Kornkamon Kaewmung</dc:creator>
  <cp:lastModifiedBy>Administrator</cp:lastModifiedBy>
  <dcterms:created xsi:type="dcterms:W3CDTF">2021-08-26T13:45:17Z</dcterms:created>
  <dcterms:modified xsi:type="dcterms:W3CDTF">2021-09-30T03:43:07Z</dcterms:modified>
</cp:coreProperties>
</file>